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4127A75E-90C3-4BBB-AA04-94EFA1887C62}" xr6:coauthVersionLast="47" xr6:coauthVersionMax="47" xr10:uidLastSave="{00000000-0000-0000-0000-000000000000}"/>
  <bookViews>
    <workbookView xWindow="-120" yWindow="-16320" windowWidth="29040" windowHeight="15720" xr2:uid="{20F80C2C-F339-43D4-A443-75AE3EC696B4}"/>
  </bookViews>
  <sheets>
    <sheet name="ごみ処理概要" sheetId="2" r:id="rId1"/>
    <sheet name="ごみ搬入量内訳" sheetId="3" r:id="rId2"/>
    <sheet name="施設区分別搬入量内訳" sheetId="4" r:id="rId3"/>
    <sheet name="ごみ処理量内訳" sheetId="5" r:id="rId4"/>
    <sheet name="資源化量内訳" sheetId="6" r:id="rId5"/>
    <sheet name="施設資源化量内訳" sheetId="7" r:id="rId6"/>
    <sheet name="ごみ集計結果" sheetId="8" r:id="rId7"/>
    <sheet name="ごみフローシート" sheetId="9" r:id="rId8"/>
  </sheets>
  <definedNames>
    <definedName name="_xlnm._FilterDatabase" localSheetId="0" hidden="1">ごみ処理概要!$A$5:$AQ$5</definedName>
    <definedName name="_xlnm._FilterDatabase" localSheetId="3" hidden="1">ごみ処理量内訳!$A$5:$AS$5</definedName>
    <definedName name="_xlnm._FilterDatabase" localSheetId="1" hidden="1">ごみ搬入量内訳!$A$6:$EC$6</definedName>
    <definedName name="_xlnm._FilterDatabase" localSheetId="2" hidden="1">施設区分別搬入量内訳!$A$6:$EN$6</definedName>
    <definedName name="_xlnm._FilterDatabase" localSheetId="5" hidden="1">施設資源化量内訳!$A$6:$GU$6</definedName>
    <definedName name="_xlnm._FilterDatabase" localSheetId="4" hidden="1">資源化量内訳!$A$5:$CZ$5</definedName>
    <definedName name="DY">施設資源化量内訳!$EX$2</definedName>
    <definedName name="_xlnm.Print_Area" localSheetId="7">ごみフローシート!$A$1:$P$40</definedName>
    <definedName name="_xlnm.Print_Area" localSheetId="6">ごみ集計結果!$A$1:$Q$51</definedName>
    <definedName name="_xlnm.Print_Area" localSheetId="0">ごみ処理概要!$2:$5</definedName>
    <definedName name="_xlnm.Print_Area" localSheetId="3">ごみ処理量内訳!$2:$5</definedName>
    <definedName name="_xlnm.Print_Area" localSheetId="1">ごみ搬入量内訳!$2:$6</definedName>
    <definedName name="_xlnm.Print_Area" localSheetId="2">施設区分別搬入量内訳!$2:$6</definedName>
    <definedName name="_xlnm.Print_Area" localSheetId="5">施設資源化量内訳!$2:$6</definedName>
    <definedName name="_xlnm.Print_Area" localSheetId="4">資源化量内訳!$2:$5</definedName>
    <definedName name="_xlnm.Print_Titles" localSheetId="0">ごみ処理概要!$A:$B,ごみ処理概要!$2:$5</definedName>
    <definedName name="_xlnm.Print_Titles" localSheetId="3">ごみ処理量内訳!$A:$B,ごみ処理量内訳!$2:$5</definedName>
    <definedName name="_xlnm.Print_Titles" localSheetId="1">ごみ搬入量内訳!$A:$B,ごみ搬入量内訳!$2:$6</definedName>
    <definedName name="_xlnm.Print_Titles" localSheetId="2">施設区分別搬入量内訳!$A:$B,施設区分別搬入量内訳!$2:$6</definedName>
    <definedName name="_xlnm.Print_Titles" localSheetId="5">施設資源化量内訳!$A:$B,施設資源化量内訳!$2:$6</definedName>
    <definedName name="_xlnm.Print_Titles" localSheetId="4">資源化量内訳!$A:$B,資源化量内訳!$2:$5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V2" i="8" l="1"/>
  <c r="N2" i="8"/>
  <c r="O2" i="8" s="1"/>
  <c r="AB2" i="8" l="1"/>
  <c r="Y2" i="8"/>
  <c r="W2" i="8"/>
  <c r="AA1520" i="8"/>
  <c r="AA1492" i="8"/>
  <c r="AA1156" i="8"/>
  <c r="AA820" i="8"/>
  <c r="AA484" i="8"/>
  <c r="AA154" i="8"/>
  <c r="AA1715" i="8"/>
  <c r="AA1379" i="8"/>
  <c r="AA1043" i="8"/>
  <c r="AA707" i="8"/>
  <c r="AA1678" i="8"/>
  <c r="AA1316" i="8"/>
  <c r="AA954" i="8"/>
  <c r="AA592" i="8"/>
  <c r="AA241" i="8"/>
  <c r="AA1797" i="8"/>
  <c r="AA1437" i="8"/>
  <c r="AA1075" i="8"/>
  <c r="AA713" i="8"/>
  <c r="AA356" i="8"/>
  <c r="AA1736" i="8"/>
  <c r="AA1374" i="8"/>
  <c r="AA1012" i="8"/>
  <c r="AA650" i="8"/>
  <c r="AA297" i="8"/>
  <c r="AA1765" i="8"/>
  <c r="AA1403" i="8"/>
  <c r="AA1726" i="8"/>
  <c r="AA1304" i="8"/>
  <c r="AA890" i="8"/>
  <c r="AA487" i="8"/>
  <c r="AA128" i="8"/>
  <c r="AA1583" i="8"/>
  <c r="AA1161" i="8"/>
  <c r="AA755" i="8"/>
  <c r="AA354" i="8"/>
  <c r="AA1690" i="8"/>
  <c r="AA1266" i="8"/>
  <c r="AA855" i="8"/>
  <c r="AA452" i="8"/>
  <c r="AA93" i="8"/>
  <c r="AA1511" i="8"/>
  <c r="AA1090" i="8"/>
  <c r="AA687" i="8"/>
  <c r="AA287" i="8"/>
  <c r="AA1544" i="8"/>
  <c r="AA1122" i="8"/>
  <c r="AA719" i="8"/>
  <c r="AA319" i="8"/>
  <c r="AA40" i="8"/>
  <c r="AA1475" i="8"/>
  <c r="AA1055" i="8"/>
  <c r="AA647" i="8"/>
  <c r="AA253" i="8"/>
  <c r="AA1508" i="8"/>
  <c r="AA1087" i="8"/>
  <c r="AA681" i="8"/>
  <c r="AA284" i="8"/>
  <c r="AA1753" i="8"/>
  <c r="AA1331" i="8"/>
  <c r="AA916" i="8"/>
  <c r="AA1742" i="8"/>
  <c r="AA1148" i="8"/>
  <c r="AA578" i="8"/>
  <c r="AA65" i="8"/>
  <c r="AA1247" i="8"/>
  <c r="AA672" i="8"/>
  <c r="AA151" i="8"/>
  <c r="AA1392" i="8"/>
  <c r="AA812" i="8"/>
  <c r="AA273" i="8"/>
  <c r="AA1537" i="8"/>
  <c r="AA962" i="8"/>
  <c r="AA401" i="8"/>
  <c r="AA1682" i="8"/>
  <c r="AA1097" i="8"/>
  <c r="AA529" i="8"/>
  <c r="AA63" i="8"/>
  <c r="AA1289" i="8"/>
  <c r="AA711" i="8"/>
  <c r="AA178" i="8"/>
  <c r="AA1430" i="8"/>
  <c r="AA859" i="8"/>
  <c r="AA308" i="8"/>
  <c r="AA1485" i="8"/>
  <c r="AA902" i="8"/>
  <c r="AA347" i="8"/>
  <c r="AA1630" i="8"/>
  <c r="AA1039" i="8"/>
  <c r="AA477" i="8"/>
  <c r="AA1673" i="8"/>
  <c r="AA1084" i="8"/>
  <c r="AA524" i="8"/>
  <c r="AA57" i="8"/>
  <c r="AA1328" i="8"/>
  <c r="AA758" i="8"/>
  <c r="AA215" i="8"/>
  <c r="AA1425" i="8"/>
  <c r="AA844" i="8"/>
  <c r="AA303" i="8"/>
  <c r="AA1670" i="8"/>
  <c r="AA1081" i="8"/>
  <c r="AA521" i="8"/>
  <c r="AA1669" i="8"/>
  <c r="AA1080" i="8"/>
  <c r="AA513" i="8"/>
  <c r="AA1714" i="8"/>
  <c r="AA1130" i="8"/>
  <c r="AA559" i="8"/>
  <c r="AA74" i="8"/>
  <c r="AA1321" i="8"/>
  <c r="AA745" i="8"/>
  <c r="AA207" i="8"/>
  <c r="AA1364" i="8"/>
  <c r="AA795" i="8"/>
  <c r="AA248" i="8"/>
  <c r="AA1517" i="8"/>
  <c r="AA935" i="8"/>
  <c r="AA376" i="8"/>
  <c r="AA1564" i="8"/>
  <c r="AA975" i="8"/>
  <c r="AA424" i="8"/>
  <c r="AA1761" i="8"/>
  <c r="AA1171" i="8"/>
  <c r="AA554" i="8"/>
  <c r="AA1752" i="8"/>
  <c r="AA1170" i="8"/>
  <c r="AA504" i="8"/>
  <c r="AA1800" i="8"/>
  <c r="AA1772" i="8"/>
  <c r="AA1436" i="8"/>
  <c r="AA1100" i="8"/>
  <c r="AA764" i="8"/>
  <c r="AA428" i="8"/>
  <c r="AA125" i="8"/>
  <c r="AA1659" i="8"/>
  <c r="AA1323" i="8"/>
  <c r="AA987" i="8"/>
  <c r="AA651" i="8"/>
  <c r="AA1618" i="8"/>
  <c r="AA1256" i="8"/>
  <c r="AA894" i="8"/>
  <c r="AA532" i="8"/>
  <c r="AA183" i="8"/>
  <c r="AA1737" i="8"/>
  <c r="AA1375" i="8"/>
  <c r="AA1013" i="8"/>
  <c r="AA653" i="8"/>
  <c r="AA298" i="8"/>
  <c r="AA1676" i="8"/>
  <c r="AA1314" i="8"/>
  <c r="AA952" i="8"/>
  <c r="AA590" i="8"/>
  <c r="AA239" i="8"/>
  <c r="AA1705" i="8"/>
  <c r="AA1343" i="8"/>
  <c r="AA1656" i="8"/>
  <c r="AA1234" i="8"/>
  <c r="AA824" i="8"/>
  <c r="AA422" i="8"/>
  <c r="AA94" i="8"/>
  <c r="AA1513" i="8"/>
  <c r="AA1092" i="8"/>
  <c r="AA689" i="8"/>
  <c r="AA290" i="8"/>
  <c r="AA1620" i="8"/>
  <c r="AA1198" i="8"/>
  <c r="AA787" i="8"/>
  <c r="AA388" i="8"/>
  <c r="AA61" i="8"/>
  <c r="AA1443" i="8"/>
  <c r="AA1024" i="8"/>
  <c r="AA616" i="8"/>
  <c r="AA223" i="8"/>
  <c r="AA1476" i="8"/>
  <c r="AA1056" i="8"/>
  <c r="AA648" i="8"/>
  <c r="AA254" i="8"/>
  <c r="AA9" i="8"/>
  <c r="AA1401" i="8"/>
  <c r="AA989" i="8"/>
  <c r="AA581" i="8"/>
  <c r="AA189" i="8"/>
  <c r="AA1440" i="8"/>
  <c r="AA1021" i="8"/>
  <c r="AA613" i="8"/>
  <c r="AA220" i="8"/>
  <c r="AA1683" i="8"/>
  <c r="AA1261" i="8"/>
  <c r="AA850" i="8"/>
  <c r="AA1640" i="8"/>
  <c r="AA1052" i="8"/>
  <c r="AA493" i="8"/>
  <c r="AA1741" i="8"/>
  <c r="AA1147" i="8"/>
  <c r="AA577" i="8"/>
  <c r="AA48" i="8"/>
  <c r="AA1292" i="8"/>
  <c r="AA725" i="8"/>
  <c r="AA184" i="8"/>
  <c r="AA1447" i="8"/>
  <c r="AA1744" i="8"/>
  <c r="AA1408" i="8"/>
  <c r="AA1072" i="8"/>
  <c r="AA736" i="8"/>
  <c r="AA400" i="8"/>
  <c r="AA111" i="8"/>
  <c r="AA1631" i="8"/>
  <c r="AA1295" i="8"/>
  <c r="AA959" i="8"/>
  <c r="AA623" i="8"/>
  <c r="AA1588" i="8"/>
  <c r="AA1226" i="8"/>
  <c r="AA864" i="8"/>
  <c r="AA502" i="8"/>
  <c r="AA157" i="8"/>
  <c r="AA1707" i="8"/>
  <c r="AA1345" i="8"/>
  <c r="AA983" i="8"/>
  <c r="AA621" i="8"/>
  <c r="AA269" i="8"/>
  <c r="AA1646" i="8"/>
  <c r="AA1284" i="8"/>
  <c r="AA922" i="8"/>
  <c r="AA560" i="8"/>
  <c r="AA210" i="8"/>
  <c r="AA1675" i="8"/>
  <c r="AA1313" i="8"/>
  <c r="AA1622" i="8"/>
  <c r="AA1200" i="8"/>
  <c r="AA789" i="8"/>
  <c r="AA390" i="8"/>
  <c r="AA78" i="8"/>
  <c r="AA1479" i="8"/>
  <c r="AA1059" i="8"/>
  <c r="AA656" i="8"/>
  <c r="AA257" i="8"/>
  <c r="AA1582" i="8"/>
  <c r="AA1160" i="8"/>
  <c r="AA754" i="8"/>
  <c r="AA353" i="8"/>
  <c r="AA29" i="8"/>
  <c r="AA1409" i="8"/>
  <c r="AA991" i="8"/>
  <c r="AA583" i="8"/>
  <c r="AA191" i="8"/>
  <c r="AA1442" i="8"/>
  <c r="AA1023" i="8"/>
  <c r="AA615" i="8"/>
  <c r="AA222" i="8"/>
  <c r="AA1789" i="8"/>
  <c r="AA1367" i="8"/>
  <c r="AA951" i="8"/>
  <c r="AA548" i="8"/>
  <c r="AA140" i="8"/>
  <c r="AA1400" i="8"/>
  <c r="AA986" i="8"/>
  <c r="AA580" i="8"/>
  <c r="AA188" i="8"/>
  <c r="AA1649" i="8"/>
  <c r="AA1227" i="8"/>
  <c r="AA815" i="8"/>
  <c r="AA1596" i="8"/>
  <c r="AA1006" i="8"/>
  <c r="AA446" i="8"/>
  <c r="AA1695" i="8"/>
  <c r="AA1102" i="8"/>
  <c r="AA535" i="8"/>
  <c r="AA22" i="8"/>
  <c r="AA1246" i="8"/>
  <c r="AA671" i="8"/>
  <c r="AA150" i="8"/>
  <c r="AA1391" i="8"/>
  <c r="AA811" i="8"/>
  <c r="AA272" i="8"/>
  <c r="AA1536" i="8"/>
  <c r="AA948" i="8"/>
  <c r="AA399" i="8"/>
  <c r="AA1733" i="8"/>
  <c r="AA1143" i="8"/>
  <c r="AA573" i="8"/>
  <c r="AA45" i="8"/>
  <c r="AA1288" i="8"/>
  <c r="AA710" i="8"/>
  <c r="AA177" i="8"/>
  <c r="AA1339" i="8"/>
  <c r="AA761" i="8"/>
  <c r="AA218" i="8"/>
  <c r="AA1484" i="8"/>
  <c r="AA901" i="8"/>
  <c r="AA346" i="8"/>
  <c r="AA1531" i="8"/>
  <c r="AA943" i="8"/>
  <c r="AA394" i="8"/>
  <c r="AA1776" i="8"/>
  <c r="AA1180" i="8"/>
  <c r="AA609" i="8"/>
  <c r="AA26" i="8"/>
  <c r="AA1279" i="8"/>
  <c r="AA703" i="8"/>
  <c r="AA171" i="8"/>
  <c r="AA1524" i="8"/>
  <c r="AA940" i="8"/>
  <c r="AA391" i="8"/>
  <c r="AA1523" i="8"/>
  <c r="AA939" i="8"/>
  <c r="AA380" i="8"/>
  <c r="AA1568" i="8"/>
  <c r="AA979" i="8"/>
  <c r="AA429" i="8"/>
  <c r="AA1769" i="8"/>
  <c r="AA1175" i="8"/>
  <c r="AA604" i="8"/>
  <c r="AA5" i="8"/>
  <c r="AA1218" i="8"/>
  <c r="AA644" i="8"/>
  <c r="AA137" i="8"/>
  <c r="AA1363" i="8"/>
  <c r="AA794" i="8"/>
  <c r="AA247" i="8"/>
  <c r="AA1418" i="8"/>
  <c r="AA837" i="8"/>
  <c r="AA293" i="8"/>
  <c r="AA1607" i="8"/>
  <c r="AA1028" i="8"/>
  <c r="AA423" i="8"/>
  <c r="AA1606" i="8"/>
  <c r="AA973" i="8"/>
  <c r="AA1716" i="8"/>
  <c r="AA1380" i="8"/>
  <c r="AA1044" i="8"/>
  <c r="AA708" i="8"/>
  <c r="AA372" i="8"/>
  <c r="AA97" i="8"/>
  <c r="AA1603" i="8"/>
  <c r="AA1267" i="8"/>
  <c r="AA931" i="8"/>
  <c r="AA595" i="8"/>
  <c r="AA1558" i="8"/>
  <c r="AA1196" i="8"/>
  <c r="AA834" i="8"/>
  <c r="AA473" i="8"/>
  <c r="AA127" i="8"/>
  <c r="AA1677" i="8"/>
  <c r="AA1315" i="8"/>
  <c r="AA953" i="8"/>
  <c r="AA591" i="8"/>
  <c r="AA240" i="8"/>
  <c r="AA1616" i="8"/>
  <c r="AA1254" i="8"/>
  <c r="AA892" i="8"/>
  <c r="AA530" i="8"/>
  <c r="AA181" i="8"/>
  <c r="AA1645" i="8"/>
  <c r="AA1283" i="8"/>
  <c r="AA1584" i="8"/>
  <c r="AA1162" i="8"/>
  <c r="AA756" i="8"/>
  <c r="AA358" i="8"/>
  <c r="AA62" i="8"/>
  <c r="AA1445" i="8"/>
  <c r="AA1026" i="8"/>
  <c r="AA618" i="8"/>
  <c r="AA225" i="8"/>
  <c r="AA1546" i="8"/>
  <c r="AA1124" i="8"/>
  <c r="AA721" i="8"/>
  <c r="AA321" i="8"/>
  <c r="AA1791" i="8"/>
  <c r="AA1369" i="8"/>
  <c r="AA956" i="8"/>
  <c r="AA550" i="8"/>
  <c r="AA19" i="8"/>
  <c r="AA1402" i="8"/>
  <c r="AA990" i="8"/>
  <c r="AA582" i="8"/>
  <c r="AA190" i="8"/>
  <c r="AA1755" i="8"/>
  <c r="AA1333" i="8"/>
  <c r="AA918" i="8"/>
  <c r="AA515" i="8"/>
  <c r="AA1788" i="8"/>
  <c r="AA1366" i="8"/>
  <c r="AA950" i="8"/>
  <c r="AA547" i="8"/>
  <c r="AA158" i="8"/>
  <c r="AA1611" i="8"/>
  <c r="AA1189" i="8"/>
  <c r="AA782" i="8"/>
  <c r="AA1540" i="8"/>
  <c r="AA965" i="8"/>
  <c r="AA404" i="8"/>
  <c r="AA1639" i="8"/>
  <c r="AA1051" i="8"/>
  <c r="AA492" i="8"/>
  <c r="AA1784" i="8"/>
  <c r="AA1202" i="8"/>
  <c r="AA630" i="8"/>
  <c r="AA130" i="8"/>
  <c r="AA1347" i="8"/>
  <c r="AA767" i="8"/>
  <c r="AA229" i="8"/>
  <c r="AA1488" i="8"/>
  <c r="AA907" i="8"/>
  <c r="AA360" i="8"/>
  <c r="AA1681" i="8"/>
  <c r="AA1096" i="8"/>
  <c r="AA528" i="8"/>
  <c r="AA17" i="8"/>
  <c r="AA1242" i="8"/>
  <c r="AA667" i="8"/>
  <c r="AA103" i="8"/>
  <c r="AA1287" i="8"/>
  <c r="AA709" i="8"/>
  <c r="AA175" i="8"/>
  <c r="AA1428" i="8"/>
  <c r="AA849" i="8"/>
  <c r="AA306" i="8"/>
  <c r="AA1483" i="8"/>
  <c r="AA900" i="8"/>
  <c r="AA345" i="8"/>
  <c r="AA1728" i="8"/>
  <c r="AA1138" i="8"/>
  <c r="AA566" i="8"/>
  <c r="AA7" i="8"/>
  <c r="AA1235" i="8"/>
  <c r="AA662" i="8"/>
  <c r="AA145" i="8"/>
  <c r="AA1472" i="8"/>
  <c r="AA897" i="8"/>
  <c r="AA341" i="8"/>
  <c r="AA1471" i="8"/>
  <c r="AA896" i="8"/>
  <c r="AA340" i="8"/>
  <c r="AA1522" i="8"/>
  <c r="AA938" i="8"/>
  <c r="AA379" i="8"/>
  <c r="AA1713" i="8"/>
  <c r="AA1129" i="8"/>
  <c r="AA558" i="8"/>
  <c r="AA1764" i="8"/>
  <c r="AA1174" i="8"/>
  <c r="AA603" i="8"/>
  <c r="AA96" i="8"/>
  <c r="AA1319" i="8"/>
  <c r="AA740" i="8"/>
  <c r="AA205" i="8"/>
  <c r="AA1362" i="8"/>
  <c r="AA793" i="8"/>
  <c r="AA246" i="8"/>
  <c r="AA1563" i="8"/>
  <c r="AA974" i="8"/>
  <c r="AA374" i="8"/>
  <c r="AA1562" i="8"/>
  <c r="AA930" i="8"/>
  <c r="AA1688" i="8"/>
  <c r="AA1352" i="8"/>
  <c r="AA1016" i="8"/>
  <c r="AA680" i="8"/>
  <c r="AA344" i="8"/>
  <c r="AA83" i="8"/>
  <c r="AA1575" i="8"/>
  <c r="AA1239" i="8"/>
  <c r="AA903" i="8"/>
  <c r="AA567" i="8"/>
  <c r="AA1528" i="8"/>
  <c r="AA1166" i="8"/>
  <c r="AA804" i="8"/>
  <c r="AA444" i="8"/>
  <c r="AA98" i="8"/>
  <c r="AA1647" i="8"/>
  <c r="AA1285" i="8"/>
  <c r="AA923" i="8"/>
  <c r="AA561" i="8"/>
  <c r="AA211" i="8"/>
  <c r="AA1586" i="8"/>
  <c r="AA1224" i="8"/>
  <c r="AA862" i="8"/>
  <c r="AA500" i="8"/>
  <c r="AA156" i="8"/>
  <c r="AA1615" i="8"/>
  <c r="AA1253" i="8"/>
  <c r="AA1550" i="8"/>
  <c r="AA1126" i="8"/>
  <c r="AA723" i="8"/>
  <c r="AA323" i="8"/>
  <c r="AA23" i="8"/>
  <c r="AA1411" i="8"/>
  <c r="AA993" i="8"/>
  <c r="AA585" i="8"/>
  <c r="AA193" i="8"/>
  <c r="AA1512" i="8"/>
  <c r="AA1091" i="8"/>
  <c r="AA688" i="8"/>
  <c r="AA289" i="8"/>
  <c r="AA1757" i="8"/>
  <c r="AA1335" i="8"/>
  <c r="AA920" i="8"/>
  <c r="AA517" i="8"/>
  <c r="AA1790" i="8"/>
  <c r="AA1368" i="8"/>
  <c r="AA955" i="8"/>
  <c r="AA549" i="8"/>
  <c r="AA159" i="8"/>
  <c r="AA1721" i="8"/>
  <c r="AA1299" i="8"/>
  <c r="AA885" i="8"/>
  <c r="AA481" i="8"/>
  <c r="AA1754" i="8"/>
  <c r="AA1332" i="8"/>
  <c r="AA917" i="8"/>
  <c r="AA514" i="8"/>
  <c r="AA123" i="8"/>
  <c r="AA1577" i="8"/>
  <c r="AA1153" i="8"/>
  <c r="AA749" i="8"/>
  <c r="AA1494" i="8"/>
  <c r="AA911" i="8"/>
  <c r="AA364" i="8"/>
  <c r="AA1595" i="8"/>
  <c r="AA1005" i="8"/>
  <c r="AA445" i="8"/>
  <c r="AA1740" i="8"/>
  <c r="AA1146" i="8"/>
  <c r="AA576" i="8"/>
  <c r="AA105" i="8"/>
  <c r="AA1291" i="8"/>
  <c r="AA724" i="8"/>
  <c r="AA180" i="8"/>
  <c r="AA1432" i="8"/>
  <c r="AA861" i="8"/>
  <c r="AA310" i="8"/>
  <c r="AA1635" i="8"/>
  <c r="AA1047" i="8"/>
  <c r="AA488" i="8"/>
  <c r="AA1780" i="8"/>
  <c r="AA1186" i="8"/>
  <c r="AA626" i="8"/>
  <c r="AA8" i="8"/>
  <c r="AA1241" i="8"/>
  <c r="AA666" i="8"/>
  <c r="AA147" i="8"/>
  <c r="AA1386" i="8"/>
  <c r="AA806" i="8"/>
  <c r="AA264" i="8"/>
  <c r="AA1427" i="8"/>
  <c r="AA846" i="8"/>
  <c r="AA305" i="8"/>
  <c r="AA1672" i="8"/>
  <c r="AA1083" i="8"/>
  <c r="AA523" i="8"/>
  <c r="AA1775" i="8"/>
  <c r="AA1179" i="8"/>
  <c r="AA608" i="8"/>
  <c r="AA120" i="8"/>
  <c r="AA1424" i="8"/>
  <c r="AA843" i="8"/>
  <c r="AA302" i="8"/>
  <c r="AA1423" i="8"/>
  <c r="AA842" i="8"/>
  <c r="AA301" i="8"/>
  <c r="AA1470" i="8"/>
  <c r="AA895" i="8"/>
  <c r="AA339" i="8"/>
  <c r="AA1667" i="8"/>
  <c r="AA1078" i="8"/>
  <c r="AA509" i="8"/>
  <c r="AA1712" i="8"/>
  <c r="AA1118" i="8"/>
  <c r="AA557" i="8"/>
  <c r="AA73" i="8"/>
  <c r="AA1273" i="8"/>
  <c r="AA697" i="8"/>
  <c r="AA165" i="8"/>
  <c r="AA1318" i="8"/>
  <c r="AA739" i="8"/>
  <c r="AA203" i="8"/>
  <c r="AA1515" i="8"/>
  <c r="AA933" i="8"/>
  <c r="AA334" i="8"/>
  <c r="AA1506" i="8"/>
  <c r="AA878" i="8"/>
  <c r="AA1660" i="8"/>
  <c r="AA1632" i="8"/>
  <c r="AA1296" i="8"/>
  <c r="AA960" i="8"/>
  <c r="AA624" i="8"/>
  <c r="AA288" i="8"/>
  <c r="AA55" i="8"/>
  <c r="AA1519" i="8"/>
  <c r="AA1183" i="8"/>
  <c r="AA847" i="8"/>
  <c r="AA511" i="8"/>
  <c r="AA1468" i="8"/>
  <c r="AA1106" i="8"/>
  <c r="AA744" i="8"/>
  <c r="AA386" i="8"/>
  <c r="AA39" i="8"/>
  <c r="AA1587" i="8"/>
  <c r="AA1225" i="8"/>
  <c r="AA863" i="8"/>
  <c r="AA501" i="8"/>
  <c r="AA141" i="8"/>
  <c r="AA1526" i="8"/>
  <c r="AA1164" i="8"/>
  <c r="AA802" i="8"/>
  <c r="AA442" i="8"/>
  <c r="AA82" i="8"/>
  <c r="AA1555" i="8"/>
  <c r="AA1193" i="8"/>
  <c r="AA1480" i="8"/>
  <c r="AA1060" i="8"/>
  <c r="AA657" i="8"/>
  <c r="AA258" i="8"/>
  <c r="AA1759" i="8"/>
  <c r="AA1337" i="8"/>
  <c r="AA925" i="8"/>
  <c r="AA519" i="8"/>
  <c r="AA50" i="8"/>
  <c r="AA1444" i="8"/>
  <c r="AA1025" i="8"/>
  <c r="AA617" i="8"/>
  <c r="AA224" i="8"/>
  <c r="AA1689" i="8"/>
  <c r="AA1265" i="8"/>
  <c r="AA854" i="8"/>
  <c r="AA451" i="8"/>
  <c r="AA1722" i="8"/>
  <c r="AA1300" i="8"/>
  <c r="AA886" i="8"/>
  <c r="AA482" i="8"/>
  <c r="AA124" i="8"/>
  <c r="AA1651" i="8"/>
  <c r="AA1229" i="8"/>
  <c r="AA817" i="8"/>
  <c r="AA417" i="8"/>
  <c r="AA1684" i="8"/>
  <c r="AA1262" i="8"/>
  <c r="AA851" i="8"/>
  <c r="AA448" i="8"/>
  <c r="AA91" i="8"/>
  <c r="AA1507" i="8"/>
  <c r="AA1086" i="8"/>
  <c r="AA678" i="8"/>
  <c r="AA1394" i="8"/>
  <c r="AA814" i="8"/>
  <c r="AA275" i="8"/>
  <c r="AA1493" i="8"/>
  <c r="AA910" i="8"/>
  <c r="AA363" i="8"/>
  <c r="AA1638" i="8"/>
  <c r="AA1050" i="8"/>
  <c r="AA491" i="8"/>
  <c r="AA1783" i="8"/>
  <c r="AA1201" i="8"/>
  <c r="AA629" i="8"/>
  <c r="AA47" i="8"/>
  <c r="AA1342" i="8"/>
  <c r="AA766" i="8"/>
  <c r="AA228" i="8"/>
  <c r="AA1535" i="8"/>
  <c r="AA947" i="8"/>
  <c r="AA398" i="8"/>
  <c r="AA1604" i="8"/>
  <c r="AA1576" i="8"/>
  <c r="AA1548" i="8"/>
  <c r="AA1464" i="8"/>
  <c r="AA792" i="8"/>
  <c r="AA139" i="8"/>
  <c r="AA1351" i="8"/>
  <c r="AA679" i="8"/>
  <c r="AA1286" i="8"/>
  <c r="AA562" i="8"/>
  <c r="AA1767" i="8"/>
  <c r="AA1045" i="8"/>
  <c r="AA327" i="8"/>
  <c r="AA1344" i="8"/>
  <c r="AA620" i="8"/>
  <c r="AA1735" i="8"/>
  <c r="AA1692" i="8"/>
  <c r="AA857" i="8"/>
  <c r="AA110" i="8"/>
  <c r="AA1125" i="8"/>
  <c r="AA322" i="8"/>
  <c r="AA1232" i="8"/>
  <c r="AA420" i="8"/>
  <c r="AA1477" i="8"/>
  <c r="AA649" i="8"/>
  <c r="AA1510" i="8"/>
  <c r="AA686" i="8"/>
  <c r="AA27" i="8"/>
  <c r="AA1022" i="8"/>
  <c r="AA221" i="8"/>
  <c r="AA1054" i="8"/>
  <c r="AA252" i="8"/>
  <c r="AA1297" i="8"/>
  <c r="AA1696" i="8"/>
  <c r="AA536" i="8"/>
  <c r="AA1203" i="8"/>
  <c r="AA86" i="8"/>
  <c r="AA768" i="8"/>
  <c r="AA1489" i="8"/>
  <c r="AA440" i="8"/>
  <c r="AA1244" i="8"/>
  <c r="AA271" i="8"/>
  <c r="AA1243" i="8"/>
  <c r="AA267" i="8"/>
  <c r="AA1142" i="8"/>
  <c r="AA397" i="8"/>
  <c r="AA1185" i="8"/>
  <c r="AA436" i="8"/>
  <c r="AA1330" i="8"/>
  <c r="AA570" i="8"/>
  <c r="AA1385" i="8"/>
  <c r="AA610" i="8"/>
  <c r="AA1628" i="8"/>
  <c r="AA845" i="8"/>
  <c r="AA1727" i="8"/>
  <c r="AA941" i="8"/>
  <c r="AA79" i="8"/>
  <c r="AA1178" i="8"/>
  <c r="AA259" i="8"/>
  <c r="AA1177" i="8"/>
  <c r="AA251" i="8"/>
  <c r="AA1220" i="8"/>
  <c r="AA300" i="8"/>
  <c r="AA1421" i="8"/>
  <c r="AA467" i="8"/>
  <c r="AA1462" i="8"/>
  <c r="AA508" i="8"/>
  <c r="AA1609" i="8"/>
  <c r="AA643" i="8"/>
  <c r="AA1664" i="8"/>
  <c r="AA696" i="8"/>
  <c r="AA52" i="8"/>
  <c r="AA879" i="8"/>
  <c r="AA116" i="8"/>
  <c r="AA835" i="8"/>
  <c r="AA599" i="8"/>
  <c r="AA1750" i="8"/>
  <c r="AA1357" i="8"/>
  <c r="AA969" i="8"/>
  <c r="AA407" i="8"/>
  <c r="AA1353" i="8"/>
  <c r="AA1310" i="8"/>
  <c r="AA914" i="8"/>
  <c r="AA691" i="8"/>
  <c r="AA279" i="8"/>
  <c r="AA1112" i="8"/>
  <c r="AA730" i="8"/>
  <c r="AA873" i="8"/>
  <c r="AA67" i="8"/>
  <c r="AA537" i="8"/>
  <c r="AA153" i="8"/>
  <c r="AA1206" i="8"/>
  <c r="AA503" i="8"/>
  <c r="AA460" i="8"/>
  <c r="AA459" i="8"/>
  <c r="AA674" i="8"/>
  <c r="AA825" i="8"/>
  <c r="AA1397" i="8"/>
  <c r="AA276" i="8"/>
  <c r="AA133" i="8"/>
  <c r="AA456" i="8"/>
  <c r="AA1549" i="8"/>
  <c r="AA1089" i="8"/>
  <c r="AA1719" i="8"/>
  <c r="AA230" i="8"/>
  <c r="AA1634" i="8"/>
  <c r="AA102" i="8"/>
  <c r="AA474" i="8"/>
  <c r="AA746" i="8"/>
  <c r="AA1117" i="8"/>
  <c r="AA1360" i="8"/>
  <c r="AA1703" i="8"/>
  <c r="AA195" i="8"/>
  <c r="AA1453" i="8"/>
  <c r="AA1547" i="8"/>
  <c r="AA54" i="8"/>
  <c r="AA1223" i="8"/>
  <c r="AA655" i="8"/>
  <c r="AA449" i="8"/>
  <c r="AA1539" i="8"/>
  <c r="AA669" i="8"/>
  <c r="AA807" i="8"/>
  <c r="AA1236" i="8"/>
  <c r="AA1569" i="8"/>
  <c r="AA891" i="8"/>
  <c r="AA1116" i="8"/>
  <c r="AA972" i="8"/>
  <c r="AA1311" i="8"/>
  <c r="AA369" i="8"/>
  <c r="AA1324" i="8"/>
  <c r="AA652" i="8"/>
  <c r="AA69" i="8"/>
  <c r="AA1211" i="8"/>
  <c r="AA539" i="8"/>
  <c r="AA1136" i="8"/>
  <c r="AA415" i="8"/>
  <c r="AA1617" i="8"/>
  <c r="AA893" i="8"/>
  <c r="AA182" i="8"/>
  <c r="AA1194" i="8"/>
  <c r="AA471" i="8"/>
  <c r="AA1585" i="8"/>
  <c r="AA1514" i="8"/>
  <c r="AA690" i="8"/>
  <c r="AA1793" i="8"/>
  <c r="AA958" i="8"/>
  <c r="AA161" i="8"/>
  <c r="AA1058" i="8"/>
  <c r="AA256" i="8"/>
  <c r="AA1301" i="8"/>
  <c r="AA483" i="8"/>
  <c r="AA1334" i="8"/>
  <c r="AA516" i="8"/>
  <c r="AA1685" i="8"/>
  <c r="AA852" i="8"/>
  <c r="AA1720" i="8"/>
  <c r="AA884" i="8"/>
  <c r="AA107" i="8"/>
  <c r="AA1119" i="8"/>
  <c r="AA1450" i="8"/>
  <c r="AA314" i="8"/>
  <c r="AA964" i="8"/>
  <c r="AA1694" i="8"/>
  <c r="AA534" i="8"/>
  <c r="AA1245" i="8"/>
  <c r="AA361" i="8"/>
  <c r="AA1188" i="8"/>
  <c r="AA179" i="8"/>
  <c r="AA1187" i="8"/>
  <c r="AA227" i="8"/>
  <c r="AA1095" i="8"/>
  <c r="AA348" i="8"/>
  <c r="AA1141" i="8"/>
  <c r="AA396" i="8"/>
  <c r="AA1282" i="8"/>
  <c r="AA525" i="8"/>
  <c r="AA1329" i="8"/>
  <c r="AA569" i="8"/>
  <c r="AA1572" i="8"/>
  <c r="AA801" i="8"/>
  <c r="AA1671" i="8"/>
  <c r="AA898" i="8"/>
  <c r="AA56" i="8"/>
  <c r="AA1132" i="8"/>
  <c r="AA213" i="8"/>
  <c r="AA1131" i="8"/>
  <c r="AA209" i="8"/>
  <c r="AA1176" i="8"/>
  <c r="AA250" i="8"/>
  <c r="AA1377" i="8"/>
  <c r="AA427" i="8"/>
  <c r="AA1420" i="8"/>
  <c r="AA466" i="8"/>
  <c r="AA1565" i="8"/>
  <c r="AA602" i="8"/>
  <c r="AA1608" i="8"/>
  <c r="AA642" i="8"/>
  <c r="AA41" i="8"/>
  <c r="AA836" i="8"/>
  <c r="AA32" i="8"/>
  <c r="AA781" i="8"/>
  <c r="AA412" i="8"/>
  <c r="AA1560" i="8"/>
  <c r="AA1167" i="8"/>
  <c r="AA777" i="8"/>
  <c r="AA236" i="8"/>
  <c r="AA1149" i="8"/>
  <c r="AA928" i="8"/>
  <c r="AA197" i="8"/>
  <c r="AA872" i="8"/>
  <c r="AA278" i="8"/>
  <c r="AA733" i="8"/>
  <c r="AA1698" i="8"/>
  <c r="AA88" i="8"/>
  <c r="AA1010" i="8"/>
  <c r="AA1259" i="8"/>
  <c r="AA1018" i="8"/>
  <c r="AA277" i="8"/>
  <c r="AA89" i="8"/>
  <c r="AA1209" i="8"/>
  <c r="AA828" i="8"/>
  <c r="AA31" i="8"/>
  <c r="AA633" i="8"/>
  <c r="AA457" i="8"/>
  <c r="AA635" i="8"/>
  <c r="AA1398" i="8"/>
  <c r="AA1648" i="8"/>
  <c r="AA1373" i="8"/>
  <c r="AA77" i="8"/>
  <c r="AA1474" i="8"/>
  <c r="AA1348" i="8"/>
  <c r="AA765" i="8"/>
  <c r="AA998" i="8"/>
  <c r="AA1383" i="8"/>
  <c r="AA1668" i="8"/>
  <c r="AA206" i="8"/>
  <c r="AA505" i="8"/>
  <c r="AA1553" i="8"/>
  <c r="AA732" i="8"/>
  <c r="AA367" i="8"/>
  <c r="AA875" i="8"/>
  <c r="AA1255" i="8"/>
  <c r="AA1093" i="8"/>
  <c r="AA1723" i="8"/>
  <c r="AA1263" i="8"/>
  <c r="AA868" i="8"/>
  <c r="AA1734" i="8"/>
  <c r="AA1633" i="8"/>
  <c r="AA146" i="8"/>
  <c r="AA661" i="8"/>
  <c r="AA118" i="8"/>
  <c r="AA1317" i="8"/>
  <c r="AA410" i="8"/>
  <c r="AA1661" i="8"/>
  <c r="AA1249" i="8"/>
  <c r="AA1268" i="8"/>
  <c r="AA596" i="8"/>
  <c r="AA35" i="8"/>
  <c r="AA1155" i="8"/>
  <c r="AA1798" i="8"/>
  <c r="AA1076" i="8"/>
  <c r="AA357" i="8"/>
  <c r="AA1557" i="8"/>
  <c r="AA833" i="8"/>
  <c r="AA112" i="8"/>
  <c r="AA1134" i="8"/>
  <c r="AA413" i="8"/>
  <c r="AA1525" i="8"/>
  <c r="AA1446" i="8"/>
  <c r="AA619" i="8"/>
  <c r="AA1725" i="8"/>
  <c r="AA889" i="8"/>
  <c r="AA10" i="8"/>
  <c r="AA992" i="8"/>
  <c r="AA192" i="8"/>
  <c r="AA1231" i="8"/>
  <c r="AA419" i="8"/>
  <c r="AA1264" i="8"/>
  <c r="AA450" i="8"/>
  <c r="AA1613" i="8"/>
  <c r="AA784" i="8"/>
  <c r="AA1650" i="8"/>
  <c r="AA816" i="8"/>
  <c r="AA75" i="8"/>
  <c r="AA1053" i="8"/>
  <c r="AA1350" i="8"/>
  <c r="AA233" i="8"/>
  <c r="AA867" i="8"/>
  <c r="AA1594" i="8"/>
  <c r="AA441" i="8"/>
  <c r="AA1145" i="8"/>
  <c r="AA311" i="8"/>
  <c r="AA1144" i="8"/>
  <c r="AA149" i="8"/>
  <c r="AA1001" i="8"/>
  <c r="AA148" i="8"/>
  <c r="AA1041" i="8"/>
  <c r="AA266" i="8"/>
  <c r="AA1094" i="8"/>
  <c r="AA307" i="8"/>
  <c r="AA1238" i="8"/>
  <c r="AA435" i="8"/>
  <c r="AA1281" i="8"/>
  <c r="AA476" i="8"/>
  <c r="AA1530" i="8"/>
  <c r="AA704" i="8"/>
  <c r="AA1627" i="8"/>
  <c r="AA800" i="8"/>
  <c r="AA43" i="8"/>
  <c r="AA1035" i="8"/>
  <c r="AA170" i="8"/>
  <c r="AA1034" i="8"/>
  <c r="AA169" i="8"/>
  <c r="AA1079" i="8"/>
  <c r="AA208" i="8"/>
  <c r="AA1275" i="8"/>
  <c r="AA378" i="8"/>
  <c r="AA1320" i="8"/>
  <c r="AA426" i="8"/>
  <c r="AA1461" i="8"/>
  <c r="AA556" i="8"/>
  <c r="AA1516" i="8"/>
  <c r="AA601" i="8"/>
  <c r="AA1709" i="8"/>
  <c r="AA738" i="8"/>
  <c r="AA1704" i="8"/>
  <c r="AA737" i="8"/>
  <c r="AA283" i="8"/>
  <c r="AA1358" i="8"/>
  <c r="AA970" i="8"/>
  <c r="AA593" i="8"/>
  <c r="AA115" i="8"/>
  <c r="AA966" i="8"/>
  <c r="AA544" i="8"/>
  <c r="AA1500" i="8"/>
  <c r="AA677" i="8"/>
  <c r="AA1008" i="8"/>
  <c r="AA200" i="8"/>
  <c r="AA913" i="8"/>
  <c r="AA1252" i="8"/>
  <c r="AA1598" i="8"/>
  <c r="AA332" i="8"/>
  <c r="AA639" i="8"/>
  <c r="AA370" i="8"/>
  <c r="AA1258" i="8"/>
  <c r="AA636" i="8"/>
  <c r="AA1207" i="8"/>
  <c r="AA831" i="8"/>
  <c r="AA447" i="8"/>
  <c r="AA634" i="8"/>
  <c r="AA282" i="8"/>
  <c r="AA637" i="8"/>
  <c r="AA1687" i="8"/>
  <c r="AA454" i="8"/>
  <c r="AA255" i="8"/>
  <c r="AA646" i="8"/>
  <c r="AA631" i="8"/>
  <c r="AA1781" i="8"/>
  <c r="AA58" i="8"/>
  <c r="AA393" i="8"/>
  <c r="AA701" i="8"/>
  <c r="AA977" i="8"/>
  <c r="AA1361" i="8"/>
  <c r="AA238" i="8"/>
  <c r="AA234" i="8"/>
  <c r="AA135" i="8"/>
  <c r="AA1213" i="8"/>
  <c r="AA774" i="8"/>
  <c r="AA126" i="8"/>
  <c r="AA1478" i="8"/>
  <c r="AA142" i="8"/>
  <c r="AA716" i="8"/>
  <c r="AA64" i="8"/>
  <c r="AA668" i="8"/>
  <c r="AA944" i="8"/>
  <c r="AA1327" i="8"/>
  <c r="AA1624" i="8"/>
  <c r="AA166" i="8"/>
  <c r="AA463" i="8"/>
  <c r="AA1355" i="8"/>
  <c r="AA1505" i="8"/>
  <c r="AA1240" i="8"/>
  <c r="AA568" i="8"/>
  <c r="AA1799" i="8"/>
  <c r="AA1127" i="8"/>
  <c r="AA1768" i="8"/>
  <c r="AA1046" i="8"/>
  <c r="AA328" i="8"/>
  <c r="AA1527" i="8"/>
  <c r="AA803" i="8"/>
  <c r="AA68" i="8"/>
  <c r="AA1104" i="8"/>
  <c r="AA384" i="8"/>
  <c r="AA1495" i="8"/>
  <c r="AA1412" i="8"/>
  <c r="AA586" i="8"/>
  <c r="AA1691" i="8"/>
  <c r="AA856" i="8"/>
  <c r="AA1792" i="8"/>
  <c r="AA957" i="8"/>
  <c r="AA160" i="8"/>
  <c r="AA1197" i="8"/>
  <c r="AA387" i="8"/>
  <c r="AA1230" i="8"/>
  <c r="AA418" i="8"/>
  <c r="AA1579" i="8"/>
  <c r="AA751" i="8"/>
  <c r="AA1612" i="8"/>
  <c r="AA783" i="8"/>
  <c r="AA59" i="8"/>
  <c r="AA1020" i="8"/>
  <c r="AA1294" i="8"/>
  <c r="AA186" i="8"/>
  <c r="AA813" i="8"/>
  <c r="AA1538" i="8"/>
  <c r="AA402" i="8"/>
  <c r="AA1098" i="8"/>
  <c r="AA85" i="8"/>
  <c r="AA1048" i="8"/>
  <c r="AA129" i="8"/>
  <c r="AA906" i="8"/>
  <c r="AA84" i="8"/>
  <c r="AA1000" i="8"/>
  <c r="AA219" i="8"/>
  <c r="AA1040" i="8"/>
  <c r="AA265" i="8"/>
  <c r="AA1182" i="8"/>
  <c r="AA395" i="8"/>
  <c r="AA1237" i="8"/>
  <c r="AA434" i="8"/>
  <c r="AA1482" i="8"/>
  <c r="AA663" i="8"/>
  <c r="AA1571" i="8"/>
  <c r="AA757" i="8"/>
  <c r="AA16" i="8"/>
  <c r="AA981" i="8"/>
  <c r="AA100" i="8"/>
  <c r="AA980" i="8"/>
  <c r="AA119" i="8"/>
  <c r="AA1033" i="8"/>
  <c r="AA168" i="8"/>
  <c r="AA1219" i="8"/>
  <c r="AA338" i="8"/>
  <c r="AA1274" i="8"/>
  <c r="AA377" i="8"/>
  <c r="AA1419" i="8"/>
  <c r="AA507" i="8"/>
  <c r="AA1460" i="8"/>
  <c r="AA555" i="8"/>
  <c r="AA1663" i="8"/>
  <c r="AA695" i="8"/>
  <c r="AA1662" i="8"/>
  <c r="AA694" i="8"/>
  <c r="AA1751" i="8"/>
  <c r="AA1168" i="8"/>
  <c r="AA778" i="8"/>
  <c r="AA408" i="8"/>
  <c r="AA1746" i="8"/>
  <c r="AA587" i="8"/>
  <c r="AA1701" i="8"/>
  <c r="AA729" i="8"/>
  <c r="AA1643" i="8"/>
  <c r="AA1354" i="8"/>
  <c r="AA18" i="8"/>
  <c r="AA196" i="8"/>
  <c r="AA155" i="8"/>
  <c r="AA113" i="8"/>
  <c r="AA1066" i="8"/>
  <c r="AA1602" i="8"/>
  <c r="AA1110" i="8"/>
  <c r="AA1257" i="8"/>
  <c r="AA827" i="8"/>
  <c r="AA1128" i="8"/>
  <c r="AA683" i="8"/>
  <c r="AA1270" i="8"/>
  <c r="AA822" i="8"/>
  <c r="AA1441" i="8"/>
  <c r="AA1103" i="8"/>
  <c r="AA1782" i="8"/>
  <c r="AA1679" i="8"/>
  <c r="AA173" i="8"/>
  <c r="AA702" i="8"/>
  <c r="AA937" i="8"/>
  <c r="AA1172" i="8"/>
  <c r="AA1169" i="8"/>
  <c r="AA543" i="8"/>
  <c r="AA1642" i="8"/>
  <c r="AA497" i="8"/>
  <c r="AA988" i="8"/>
  <c r="AA832" i="8"/>
  <c r="AA552" i="8"/>
  <c r="AA919" i="8"/>
  <c r="AA1541" i="8"/>
  <c r="AA865" i="8"/>
  <c r="AA762" i="8"/>
  <c r="AA997" i="8"/>
  <c r="AA1570" i="8"/>
  <c r="AA33" i="8"/>
  <c r="AA294" i="8"/>
  <c r="AA373" i="8"/>
  <c r="AA199" i="8"/>
  <c r="AA14" i="8"/>
  <c r="AA1212" i="8"/>
  <c r="AA540" i="8"/>
  <c r="AA1771" i="8"/>
  <c r="AA1099" i="8"/>
  <c r="AA1738" i="8"/>
  <c r="AA1014" i="8"/>
  <c r="AA299" i="8"/>
  <c r="AA1497" i="8"/>
  <c r="AA773" i="8"/>
  <c r="AA1796" i="8"/>
  <c r="AA1074" i="8"/>
  <c r="AA355" i="8"/>
  <c r="AA1465" i="8"/>
  <c r="AA1372" i="8"/>
  <c r="AA553" i="8"/>
  <c r="AA1655" i="8"/>
  <c r="AA823" i="8"/>
  <c r="AA1758" i="8"/>
  <c r="AA921" i="8"/>
  <c r="AA143" i="8"/>
  <c r="AA1159" i="8"/>
  <c r="AA352" i="8"/>
  <c r="AA1192" i="8"/>
  <c r="AA383" i="8"/>
  <c r="AA1543" i="8"/>
  <c r="AA718" i="8"/>
  <c r="AA1578" i="8"/>
  <c r="AA750" i="8"/>
  <c r="AA49" i="8"/>
  <c r="AA985" i="8"/>
  <c r="AA1248" i="8"/>
  <c r="AA131" i="8"/>
  <c r="AA769" i="8"/>
  <c r="AA1490" i="8"/>
  <c r="AA362" i="8"/>
  <c r="AA1049" i="8"/>
  <c r="AA37" i="8"/>
  <c r="AA1002" i="8"/>
  <c r="AA104" i="8"/>
  <c r="AA860" i="8"/>
  <c r="AA1732" i="8"/>
  <c r="AA946" i="8"/>
  <c r="AA1779" i="8"/>
  <c r="AA999" i="8"/>
  <c r="AA122" i="8"/>
  <c r="AA1140" i="8"/>
  <c r="AA217" i="8"/>
  <c r="AA1181" i="8"/>
  <c r="AA263" i="8"/>
  <c r="AA1426" i="8"/>
  <c r="AA475" i="8"/>
  <c r="AA1529" i="8"/>
  <c r="AA565" i="8"/>
  <c r="AA1774" i="8"/>
  <c r="AA799" i="8"/>
  <c r="AA1773" i="8"/>
  <c r="AA798" i="8"/>
  <c r="AA15" i="8"/>
  <c r="AA841" i="8"/>
  <c r="AA138" i="8"/>
  <c r="AA1032" i="8"/>
  <c r="AA296" i="8"/>
  <c r="AA1077" i="8"/>
  <c r="AA337" i="8"/>
  <c r="AA1217" i="8"/>
  <c r="AA465" i="8"/>
  <c r="AA1272" i="8"/>
  <c r="AA506" i="8"/>
  <c r="AA1459" i="8"/>
  <c r="AA641" i="8"/>
  <c r="AA1458" i="8"/>
  <c r="AA640" i="8"/>
  <c r="AA1561" i="8"/>
  <c r="AA971" i="8"/>
  <c r="AA594" i="8"/>
  <c r="AA237" i="8"/>
  <c r="AA1552" i="8"/>
  <c r="AA405" i="8"/>
  <c r="AA1309" i="8"/>
  <c r="AA38" i="8"/>
  <c r="AA675" i="8"/>
  <c r="AA1551" i="8"/>
  <c r="AA1503" i="8"/>
  <c r="AA1305" i="8"/>
  <c r="AA676" i="8"/>
  <c r="AA1502" i="8"/>
  <c r="AA499" i="8"/>
  <c r="AA830" i="8"/>
  <c r="AA368" i="8"/>
  <c r="AA330" i="8"/>
  <c r="AA1396" i="8"/>
  <c r="AA455" i="8"/>
  <c r="AA1015" i="8"/>
  <c r="AA1405" i="8"/>
  <c r="AA982" i="8"/>
  <c r="AA722" i="8"/>
  <c r="AA1057" i="8"/>
  <c r="AA614" i="8"/>
  <c r="AA1785" i="8"/>
  <c r="AA715" i="8"/>
  <c r="AA858" i="8"/>
  <c r="AA1280" i="8"/>
  <c r="AA1625" i="8"/>
  <c r="AA167" i="8"/>
  <c r="AA375" i="8"/>
  <c r="AA597" i="8"/>
  <c r="AA728" i="8"/>
  <c r="AA541" i="8"/>
  <c r="AA1644" i="8"/>
  <c r="AA316" i="8"/>
  <c r="AA1556" i="8"/>
  <c r="AA1371" i="8"/>
  <c r="AA1756" i="8"/>
  <c r="AA480" i="8"/>
  <c r="AA1101" i="8"/>
  <c r="AA1590" i="8"/>
  <c r="AA44" i="8"/>
  <c r="AA432" i="8"/>
  <c r="AA700" i="8"/>
  <c r="AA1073" i="8"/>
  <c r="AA1312" i="8"/>
  <c r="AA775" i="8"/>
  <c r="AA1457" i="8"/>
  <c r="AA1184" i="8"/>
  <c r="AA512" i="8"/>
  <c r="AA1743" i="8"/>
  <c r="AA1071" i="8"/>
  <c r="AA1708" i="8"/>
  <c r="AA984" i="8"/>
  <c r="AA270" i="8"/>
  <c r="AA1467" i="8"/>
  <c r="AA743" i="8"/>
  <c r="AA1766" i="8"/>
  <c r="AA1042" i="8"/>
  <c r="AA326" i="8"/>
  <c r="AA1433" i="8"/>
  <c r="AA1338" i="8"/>
  <c r="AA520" i="8"/>
  <c r="AA1621" i="8"/>
  <c r="AA788" i="8"/>
  <c r="AA1724" i="8"/>
  <c r="AA888" i="8"/>
  <c r="AA109" i="8"/>
  <c r="AA1123" i="8"/>
  <c r="AA320" i="8"/>
  <c r="AA1158" i="8"/>
  <c r="AA351" i="8"/>
  <c r="AA1509" i="8"/>
  <c r="AA685" i="8"/>
  <c r="AA1542" i="8"/>
  <c r="AA717" i="8"/>
  <c r="AA1787" i="8"/>
  <c r="AA949" i="8"/>
  <c r="AA1204" i="8"/>
  <c r="AA106" i="8"/>
  <c r="AA726" i="8"/>
  <c r="AA1448" i="8"/>
  <c r="AA312" i="8"/>
  <c r="AA1003" i="8"/>
  <c r="AA30" i="8"/>
  <c r="AA810" i="8"/>
  <c r="AA11" i="8"/>
  <c r="AA809" i="8"/>
  <c r="AA1680" i="8"/>
  <c r="AA905" i="8"/>
  <c r="AA1731" i="8"/>
  <c r="AA945" i="8"/>
  <c r="AA81" i="8"/>
  <c r="AA1085" i="8"/>
  <c r="AA174" i="8"/>
  <c r="AA1139" i="8"/>
  <c r="AA216" i="8"/>
  <c r="AA1384" i="8"/>
  <c r="AA433" i="8"/>
  <c r="AA1481" i="8"/>
  <c r="AA522" i="8"/>
  <c r="AA1718" i="8"/>
  <c r="AA748" i="8"/>
  <c r="AA1717" i="8"/>
  <c r="AA747" i="8"/>
  <c r="AA1770" i="8"/>
  <c r="AA797" i="8"/>
  <c r="AA99" i="8"/>
  <c r="AA978" i="8"/>
  <c r="AA249" i="8"/>
  <c r="AA1031" i="8"/>
  <c r="AA295" i="8"/>
  <c r="AA1173" i="8"/>
  <c r="AA425" i="8"/>
  <c r="AA1216" i="8"/>
  <c r="AA464" i="8"/>
  <c r="AA1417" i="8"/>
  <c r="AA600" i="8"/>
  <c r="AA1416" i="8"/>
  <c r="AA546" i="8"/>
  <c r="AA1359" i="8"/>
  <c r="AA779" i="8"/>
  <c r="AA409" i="8"/>
  <c r="AA1747" i="8"/>
  <c r="AA1150" i="8"/>
  <c r="AA114" i="8"/>
  <c r="AA927" i="8"/>
  <c r="AA1107" i="8"/>
  <c r="AA71" i="8"/>
  <c r="AA771" i="8"/>
  <c r="AA1111" i="8"/>
  <c r="AA912" i="8"/>
  <c r="AA325" i="8"/>
  <c r="AA1307" i="8"/>
  <c r="AA1455" i="8"/>
  <c r="AA152" i="8"/>
  <c r="AA1109" i="8"/>
  <c r="AA1064" i="8"/>
  <c r="AA1658" i="8"/>
  <c r="AA877" i="8"/>
  <c r="AA1062" i="8"/>
  <c r="AA924" i="8"/>
  <c r="AA212" i="8"/>
  <c r="AA1706" i="8"/>
  <c r="AA268" i="8"/>
  <c r="AA1654" i="8"/>
  <c r="AA286" i="8"/>
  <c r="AA883" i="8"/>
  <c r="AA908" i="8"/>
  <c r="AA808" i="8"/>
  <c r="AA1038" i="8"/>
  <c r="AA1626" i="8"/>
  <c r="AA42" i="8"/>
  <c r="AA336" i="8"/>
  <c r="AA462" i="8"/>
  <c r="AA967" i="8"/>
  <c r="AA1641" i="8"/>
  <c r="AA498" i="8"/>
  <c r="AA66" i="8"/>
  <c r="AA1498" i="8"/>
  <c r="AA531" i="8"/>
  <c r="AA291" i="8"/>
  <c r="AA887" i="8"/>
  <c r="AA1298" i="8"/>
  <c r="AA403" i="8"/>
  <c r="AA1591" i="8"/>
  <c r="AA1778" i="8"/>
  <c r="AA343" i="8"/>
  <c r="AA660" i="8"/>
  <c r="AA936" i="8"/>
  <c r="AA335" i="8"/>
  <c r="AA51" i="8"/>
  <c r="AA494" i="8"/>
  <c r="AA1454" i="8"/>
  <c r="AA904" i="8"/>
  <c r="AA232" i="8"/>
  <c r="AA1463" i="8"/>
  <c r="AA791" i="8"/>
  <c r="AA1406" i="8"/>
  <c r="AA684" i="8"/>
  <c r="AA20" i="8"/>
  <c r="AA1165" i="8"/>
  <c r="AA443" i="8"/>
  <c r="AA1466" i="8"/>
  <c r="AA742" i="8"/>
  <c r="AA46" i="8"/>
  <c r="AA1133" i="8"/>
  <c r="AA994" i="8"/>
  <c r="AA194" i="8"/>
  <c r="AA1269" i="8"/>
  <c r="AA453" i="8"/>
  <c r="AA1370" i="8"/>
  <c r="AA551" i="8"/>
  <c r="AA1619" i="8"/>
  <c r="AA786" i="8"/>
  <c r="AA1652" i="8"/>
  <c r="AA818" i="8"/>
  <c r="AA92" i="8"/>
  <c r="AA1157" i="8"/>
  <c r="AA350" i="8"/>
  <c r="AA1190" i="8"/>
  <c r="AA381" i="8"/>
  <c r="AA1439" i="8"/>
  <c r="AA612" i="8"/>
  <c r="AA727" i="8"/>
  <c r="AA1393" i="8"/>
  <c r="AA274" i="8"/>
  <c r="AA963" i="8"/>
  <c r="AA1693" i="8"/>
  <c r="AA575" i="8"/>
  <c r="AA1592" i="8"/>
  <c r="AA574" i="8"/>
  <c r="AA1431" i="8"/>
  <c r="AA438" i="8"/>
  <c r="AA1486" i="8"/>
  <c r="AA527" i="8"/>
  <c r="AA1533" i="8"/>
  <c r="AA571" i="8"/>
  <c r="AA1674" i="8"/>
  <c r="AA706" i="8"/>
  <c r="AA1729" i="8"/>
  <c r="AA759" i="8"/>
  <c r="AA80" i="8"/>
  <c r="AA996" i="8"/>
  <c r="AA262" i="8"/>
  <c r="AA1082" i="8"/>
  <c r="AA342" i="8"/>
  <c r="AA1326" i="8"/>
  <c r="AA564" i="8"/>
  <c r="AA1325" i="8"/>
  <c r="AA563" i="8"/>
  <c r="AA1378" i="8"/>
  <c r="AA605" i="8"/>
  <c r="AA1567" i="8"/>
  <c r="AA796" i="8"/>
  <c r="AA1610" i="8"/>
  <c r="AA839" i="8"/>
  <c r="AA1763" i="8"/>
  <c r="AA976" i="8"/>
  <c r="AA2" i="8"/>
  <c r="AA1029" i="8"/>
  <c r="AA136" i="8"/>
  <c r="AA1215" i="8"/>
  <c r="AA245" i="8"/>
  <c r="AA1214" i="8"/>
  <c r="AA244" i="8"/>
  <c r="AA598" i="8"/>
  <c r="AA132" i="8"/>
  <c r="AA1554" i="8"/>
  <c r="AA968" i="8"/>
  <c r="AA406" i="8"/>
  <c r="AA545" i="8"/>
  <c r="AA915" i="8"/>
  <c r="AA874" i="8"/>
  <c r="AA1011" i="8"/>
  <c r="AA734" i="8"/>
  <c r="AA731" i="8"/>
  <c r="AA1456" i="8"/>
  <c r="AA1415" i="8"/>
  <c r="AA538" i="8"/>
  <c r="AA1063" i="8"/>
  <c r="AA1599" i="8"/>
  <c r="AA1697" i="8"/>
  <c r="AA870" i="8"/>
  <c r="AA1605" i="8"/>
  <c r="AA1452" i="8"/>
  <c r="AA1395" i="8"/>
  <c r="AA281" i="8"/>
  <c r="AA934" i="8"/>
  <c r="AA1068" i="8"/>
  <c r="AA411" i="8"/>
  <c r="AA1356" i="8"/>
  <c r="AA235" i="8"/>
  <c r="AA542" i="8"/>
  <c r="AA280" i="8"/>
  <c r="AA198" i="8"/>
  <c r="AA331" i="8"/>
  <c r="AA90" i="8"/>
  <c r="AA1009" i="8"/>
  <c r="AA315" i="8"/>
  <c r="AA324" i="8"/>
  <c r="AA1205" i="8"/>
  <c r="AA848" i="8"/>
  <c r="AA1407" i="8"/>
  <c r="AA1346" i="8"/>
  <c r="AA6" i="8"/>
  <c r="AA385" i="8"/>
  <c r="AA682" i="8"/>
  <c r="AA1760" i="8"/>
  <c r="AA144" i="8"/>
  <c r="AA389" i="8"/>
  <c r="AA485" i="8"/>
  <c r="AA720" i="8"/>
  <c r="AA752" i="8"/>
  <c r="AA1088" i="8"/>
  <c r="AA1120" i="8"/>
  <c r="AA1786" i="8"/>
  <c r="AA1293" i="8"/>
  <c r="AA866" i="8"/>
  <c r="AA490" i="8"/>
  <c r="AA439" i="8"/>
  <c r="AA876" i="8"/>
  <c r="AA204" i="8"/>
  <c r="AA1435" i="8"/>
  <c r="AA763" i="8"/>
  <c r="AA1376" i="8"/>
  <c r="AA654" i="8"/>
  <c r="AA13" i="8"/>
  <c r="AA1135" i="8"/>
  <c r="AA414" i="8"/>
  <c r="AA1434" i="8"/>
  <c r="AA712" i="8"/>
  <c r="AA28" i="8"/>
  <c r="AA1794" i="8"/>
  <c r="AA961" i="8"/>
  <c r="AA162" i="8"/>
  <c r="AA1233" i="8"/>
  <c r="AA421" i="8"/>
  <c r="AA1336" i="8"/>
  <c r="AA518" i="8"/>
  <c r="AA1581" i="8"/>
  <c r="AA753" i="8"/>
  <c r="AA1614" i="8"/>
  <c r="AA785" i="8"/>
  <c r="AA76" i="8"/>
  <c r="AA1121" i="8"/>
  <c r="AA318" i="8"/>
  <c r="AA1154" i="8"/>
  <c r="AA349" i="8"/>
  <c r="AA1399" i="8"/>
  <c r="AA579" i="8"/>
  <c r="AA673" i="8"/>
  <c r="AA1349" i="8"/>
  <c r="AA231" i="8"/>
  <c r="AA909" i="8"/>
  <c r="AA1637" i="8"/>
  <c r="AA533" i="8"/>
  <c r="AA1390" i="8"/>
  <c r="AA489" i="8"/>
  <c r="AA1389" i="8"/>
  <c r="AA359" i="8"/>
  <c r="AA1388" i="8"/>
  <c r="AA479" i="8"/>
  <c r="AA1429" i="8"/>
  <c r="AA526" i="8"/>
  <c r="AA1574" i="8"/>
  <c r="AA665" i="8"/>
  <c r="AA1629" i="8"/>
  <c r="AA705" i="8"/>
  <c r="AA36" i="8"/>
  <c r="AA942" i="8"/>
  <c r="AA172" i="8"/>
  <c r="AA1036" i="8"/>
  <c r="AA261" i="8"/>
  <c r="AA1278" i="8"/>
  <c r="AA470" i="8"/>
  <c r="AA1277" i="8"/>
  <c r="AA469" i="8"/>
  <c r="AA1322" i="8"/>
  <c r="AA510" i="8"/>
  <c r="AA1521" i="8"/>
  <c r="AA699" i="8"/>
  <c r="AA1566" i="8"/>
  <c r="AA741" i="8"/>
  <c r="AA1711" i="8"/>
  <c r="AA881" i="8"/>
  <c r="AA1762" i="8"/>
  <c r="AA95" i="8"/>
  <c r="AA1115" i="8"/>
  <c r="AA202" i="8"/>
  <c r="AA790" i="8"/>
  <c r="AA1749" i="8"/>
  <c r="AA776" i="8"/>
  <c r="AA201" i="8"/>
  <c r="AA692" i="8"/>
  <c r="AA371" i="8"/>
  <c r="AA461" i="8"/>
  <c r="AA1250" i="8"/>
  <c r="AA365" i="8"/>
  <c r="AA1017" i="8"/>
  <c r="AA1413" i="8"/>
  <c r="AA176" i="8"/>
  <c r="AA735" i="8"/>
  <c r="AA622" i="8"/>
  <c r="AA1105" i="8"/>
  <c r="AA1404" i="8"/>
  <c r="AA1795" i="8"/>
  <c r="AA926" i="8"/>
  <c r="AA1199" i="8"/>
  <c r="AA1302" i="8"/>
  <c r="AA1545" i="8"/>
  <c r="AA1580" i="8"/>
  <c r="AA60" i="8"/>
  <c r="AA285" i="8"/>
  <c r="AA317" i="8"/>
  <c r="AA1365" i="8"/>
  <c r="AA632" i="8"/>
  <c r="AA185" i="8"/>
  <c r="AA1593" i="8"/>
  <c r="AA1290" i="8"/>
  <c r="AA1341" i="8"/>
  <c r="AA932" i="8"/>
  <c r="AA1163" i="8"/>
  <c r="AA1191" i="8"/>
  <c r="AA1636" i="8"/>
  <c r="AA478" i="8"/>
  <c r="AA899" i="8"/>
  <c r="AA1221" i="8"/>
  <c r="AA1518" i="8"/>
  <c r="AA72" i="8"/>
  <c r="AA1559" i="8"/>
  <c r="AA1657" i="8"/>
  <c r="AA1499" i="8"/>
  <c r="AA12" i="8"/>
  <c r="AA416" i="8"/>
  <c r="AA1137" i="8"/>
  <c r="AA1151" i="8"/>
  <c r="AA871" i="8"/>
  <c r="AA1473" i="8"/>
  <c r="AA995" i="8"/>
  <c r="AA163" i="8"/>
  <c r="AA24" i="8"/>
  <c r="AA1410" i="8"/>
  <c r="AA1777" i="8"/>
  <c r="AA1030" i="8"/>
  <c r="AA134" i="8"/>
  <c r="AA584" i="8"/>
  <c r="AA1340" i="8"/>
  <c r="AA468" i="8"/>
  <c r="AA1501" i="8"/>
  <c r="AA805" i="8"/>
  <c r="AA333" i="8"/>
  <c r="AA313" i="8"/>
  <c r="AA1710" i="8"/>
  <c r="AA260" i="8"/>
  <c r="AA1027" i="8"/>
  <c r="AA382" i="8"/>
  <c r="AA628" i="8"/>
  <c r="AA1730" i="8"/>
  <c r="AA304" i="8"/>
  <c r="AA606" i="8"/>
  <c r="AA882" i="8"/>
  <c r="AA1271" i="8"/>
  <c r="AA1748" i="8"/>
  <c r="AA638" i="8"/>
  <c r="AA329" i="8"/>
  <c r="AA495" i="8"/>
  <c r="AA1303" i="8"/>
  <c r="AA627" i="8"/>
  <c r="AA1422" i="8"/>
  <c r="AA292" i="8"/>
  <c r="AA1208" i="8"/>
  <c r="AA486" i="8"/>
  <c r="AA611" i="8"/>
  <c r="AA1276" i="8"/>
  <c r="AA589" i="8"/>
  <c r="AA496" i="8"/>
  <c r="AA645" i="8"/>
  <c r="AA392" i="8"/>
  <c r="AA1260" i="8"/>
  <c r="AA1700" i="8"/>
  <c r="AA34" i="8"/>
  <c r="AA214" i="8"/>
  <c r="AA1019" i="8"/>
  <c r="AA826" i="8"/>
  <c r="AA1382" i="8"/>
  <c r="AA929" i="8"/>
  <c r="AA437" i="8"/>
  <c r="AA1504" i="8"/>
  <c r="AA1491" i="8"/>
  <c r="AA226" i="8"/>
  <c r="AA1228" i="8"/>
  <c r="AA1487" i="8"/>
  <c r="AA1532" i="8"/>
  <c r="AA101" i="8"/>
  <c r="AA430" i="8"/>
  <c r="AA698" i="8"/>
  <c r="AA1069" i="8"/>
  <c r="AA1152" i="8"/>
  <c r="AA1600" i="8"/>
  <c r="AA1061" i="8"/>
  <c r="AA829" i="8"/>
  <c r="AA819" i="8"/>
  <c r="AA760" i="8"/>
  <c r="AA25" i="8"/>
  <c r="AA1113" i="8"/>
  <c r="AA1438" i="8"/>
  <c r="AA309" i="8"/>
  <c r="AA1665" i="8"/>
  <c r="AA1702" i="8"/>
  <c r="AA714" i="8"/>
  <c r="AA1534" i="8"/>
  <c r="AA659" i="8"/>
  <c r="AA588" i="8"/>
  <c r="AA1451" i="8"/>
  <c r="AA770" i="8"/>
  <c r="AA1573" i="8"/>
  <c r="AA838" i="8"/>
  <c r="AA1745" i="8"/>
  <c r="AA572" i="8"/>
  <c r="AA117" i="8"/>
  <c r="AA472" i="8"/>
  <c r="AA1114" i="8"/>
  <c r="AA187" i="8"/>
  <c r="AA1496" i="8"/>
  <c r="AA1686" i="8"/>
  <c r="AA1004" i="8"/>
  <c r="AA1589" i="8"/>
  <c r="AA121" i="8"/>
  <c r="AA607" i="8"/>
  <c r="AA840" i="8"/>
  <c r="AA1070" i="8"/>
  <c r="AA780" i="8"/>
  <c r="AA1308" i="8"/>
  <c r="AA869" i="8"/>
  <c r="AA1251" i="8"/>
  <c r="AA70" i="8"/>
  <c r="AA880" i="8"/>
  <c r="AA1699" i="8"/>
  <c r="AA87" i="8"/>
  <c r="AA1108" i="8"/>
  <c r="AA1306" i="8"/>
  <c r="AA1449" i="8"/>
  <c r="AA1597" i="8"/>
  <c r="AA664" i="8"/>
  <c r="AA1065" i="8"/>
  <c r="AA772" i="8"/>
  <c r="AA853" i="8"/>
  <c r="AA1739" i="8"/>
  <c r="AA1387" i="8"/>
  <c r="AA21" i="8"/>
  <c r="AA431" i="8"/>
  <c r="AA658" i="8"/>
  <c r="AA243" i="8"/>
  <c r="AA1601" i="8"/>
  <c r="AA1210" i="8"/>
  <c r="AA1414" i="8"/>
  <c r="AA1195" i="8"/>
  <c r="AA1623" i="8"/>
  <c r="AA821" i="8"/>
  <c r="AA1469" i="8"/>
  <c r="AA1007" i="8"/>
  <c r="AA53" i="8"/>
  <c r="AA108" i="8"/>
  <c r="AA670" i="8"/>
  <c r="AA625" i="8"/>
  <c r="AA1037" i="8"/>
  <c r="AA1381" i="8"/>
  <c r="AA1666" i="8"/>
  <c r="AA164" i="8"/>
  <c r="AA242" i="8"/>
  <c r="AA693" i="8"/>
  <c r="AA458" i="8"/>
  <c r="AA1653" i="8"/>
  <c r="AA366" i="8"/>
  <c r="AA1222" i="8"/>
  <c r="AA1067" i="8"/>
  <c r="Y48" i="8" l="1"/>
  <c r="L8" i="8" s="1"/>
  <c r="M16" i="8" s="1"/>
  <c r="Y30" i="8"/>
  <c r="E23" i="8" s="1"/>
  <c r="Y21" i="8"/>
  <c r="E15" i="8" s="1"/>
  <c r="Y142" i="8"/>
  <c r="Y113" i="8"/>
  <c r="N41" i="8" s="1"/>
  <c r="Y84" i="8"/>
  <c r="M35" i="8" s="1"/>
  <c r="Y69" i="8"/>
  <c r="N20" i="8" s="1"/>
  <c r="Y47" i="8"/>
  <c r="L7" i="8" s="1"/>
  <c r="Y29" i="8"/>
  <c r="Y157" i="8"/>
  <c r="P20" i="8" s="1"/>
  <c r="Y127" i="8"/>
  <c r="O31" i="8" s="1"/>
  <c r="Y98" i="8"/>
  <c r="M50" i="8" s="1"/>
  <c r="Y83" i="8"/>
  <c r="M34" i="8" s="1"/>
  <c r="Y54" i="8"/>
  <c r="L14" i="8" s="1"/>
  <c r="M22" i="8" s="1"/>
  <c r="Y39" i="8"/>
  <c r="F19" i="8" s="1"/>
  <c r="Y34" i="8"/>
  <c r="F14" i="8" s="1"/>
  <c r="Y20" i="8"/>
  <c r="E14" i="8" s="1"/>
  <c r="Y13" i="8"/>
  <c r="Y6" i="8"/>
  <c r="E6" i="8" s="1"/>
  <c r="Y141" i="8"/>
  <c r="Y112" i="8"/>
  <c r="N40" i="8" s="1"/>
  <c r="Y97" i="8"/>
  <c r="Y68" i="8"/>
  <c r="N19" i="8" s="1"/>
  <c r="Y144" i="8"/>
  <c r="Y128" i="8"/>
  <c r="O32" i="8" s="1"/>
  <c r="Y110" i="8"/>
  <c r="N38" i="8" s="1"/>
  <c r="Y94" i="8"/>
  <c r="Y78" i="8"/>
  <c r="O21" i="8" s="1"/>
  <c r="Y62" i="8"/>
  <c r="L25" i="8" s="1"/>
  <c r="Y23" i="8"/>
  <c r="E16" i="8" s="1"/>
  <c r="Y126" i="8"/>
  <c r="O30" i="8" s="1"/>
  <c r="Y50" i="8"/>
  <c r="L10" i="8" s="1"/>
  <c r="M18" i="8" s="1"/>
  <c r="Y35" i="8"/>
  <c r="F15" i="8" s="1"/>
  <c r="Y10" i="8"/>
  <c r="Y160" i="8"/>
  <c r="Y143" i="8"/>
  <c r="Y125" i="8"/>
  <c r="N52" i="8" s="1"/>
  <c r="Y109" i="8"/>
  <c r="N37" i="8" s="1"/>
  <c r="Y93" i="8"/>
  <c r="Y77" i="8"/>
  <c r="O20" i="8" s="1"/>
  <c r="Y61" i="8"/>
  <c r="L22" i="8" s="1"/>
  <c r="Y28" i="8"/>
  <c r="E22" i="8" s="1"/>
  <c r="Y19" i="8"/>
  <c r="E13" i="8" s="1"/>
  <c r="Y159" i="8"/>
  <c r="P22" i="8" s="1"/>
  <c r="Y124" i="8"/>
  <c r="Y108" i="8"/>
  <c r="N36" i="8" s="1"/>
  <c r="Y92" i="8"/>
  <c r="Y76" i="8"/>
  <c r="O19" i="8" s="1"/>
  <c r="Y60" i="8"/>
  <c r="L21" i="8" s="1"/>
  <c r="Y40" i="8"/>
  <c r="F20" i="8" s="1"/>
  <c r="Y27" i="8"/>
  <c r="E21" i="8" s="1"/>
  <c r="Y9" i="8"/>
  <c r="Y140" i="8"/>
  <c r="Y152" i="8"/>
  <c r="P7" i="8" s="1"/>
  <c r="Y87" i="8"/>
  <c r="M38" i="8" s="1"/>
  <c r="Y12" i="8"/>
  <c r="Y131" i="8"/>
  <c r="O35" i="8" s="1"/>
  <c r="Y106" i="8"/>
  <c r="N34" i="8" s="1"/>
  <c r="Y65" i="8"/>
  <c r="N16" i="8" s="1"/>
  <c r="Y86" i="8"/>
  <c r="M37" i="8" s="1"/>
  <c r="Y22" i="8"/>
  <c r="Y150" i="8"/>
  <c r="Y130" i="8"/>
  <c r="O34" i="8" s="1"/>
  <c r="Y105" i="8"/>
  <c r="N33" i="8" s="1"/>
  <c r="Y64" i="8"/>
  <c r="N15" i="8" s="1"/>
  <c r="Y85" i="8"/>
  <c r="M36" i="8" s="1"/>
  <c r="Y37" i="8"/>
  <c r="F16" i="8" s="1"/>
  <c r="Y129" i="8"/>
  <c r="O33" i="8" s="1"/>
  <c r="Y104" i="8"/>
  <c r="N32" i="8" s="1"/>
  <c r="Y63" i="8"/>
  <c r="L26" i="8" s="1"/>
  <c r="Y11" i="8"/>
  <c r="Y148" i="8"/>
  <c r="O52" i="8" s="1"/>
  <c r="Y123" i="8"/>
  <c r="N51" i="8" s="1"/>
  <c r="Y82" i="8"/>
  <c r="M33" i="8" s="1"/>
  <c r="Y59" i="8"/>
  <c r="L20" i="8" s="1"/>
  <c r="Y45" i="8"/>
  <c r="F24" i="8" s="1"/>
  <c r="Y17" i="8"/>
  <c r="Y103" i="8"/>
  <c r="N31" i="8" s="1"/>
  <c r="Y8" i="8"/>
  <c r="E9" i="8" s="1"/>
  <c r="Y147" i="8"/>
  <c r="Y122" i="8"/>
  <c r="N50" i="8" s="1"/>
  <c r="Y81" i="8"/>
  <c r="M32" i="8" s="1"/>
  <c r="Y58" i="8"/>
  <c r="L19" i="8" s="1"/>
  <c r="Y102" i="8"/>
  <c r="N30" i="8" s="1"/>
  <c r="Y44" i="8"/>
  <c r="F23" i="8" s="1"/>
  <c r="Y146" i="8"/>
  <c r="O51" i="8" s="1"/>
  <c r="Y121" i="8"/>
  <c r="N49" i="8" s="1"/>
  <c r="Y80" i="8"/>
  <c r="M31" i="8" s="1"/>
  <c r="Y57" i="8"/>
  <c r="L18" i="8" s="1"/>
  <c r="Y36" i="8"/>
  <c r="Y101" i="8"/>
  <c r="M52" i="8" s="1"/>
  <c r="Y26" i="8"/>
  <c r="E20" i="8" s="1"/>
  <c r="Y7" i="8"/>
  <c r="E7" i="8" s="1"/>
  <c r="Y145" i="8"/>
  <c r="O50" i="8" s="1"/>
  <c r="Y120" i="8"/>
  <c r="N48" i="8" s="1"/>
  <c r="Y79" i="8"/>
  <c r="M30" i="8" s="1"/>
  <c r="Y56" i="8"/>
  <c r="L17" i="8" s="1"/>
  <c r="Y43" i="8"/>
  <c r="Y16" i="8"/>
  <c r="Y139" i="8"/>
  <c r="Y100" i="8"/>
  <c r="Y75" i="8"/>
  <c r="O18" i="8" s="1"/>
  <c r="Y55" i="8"/>
  <c r="L16" i="8" s="1"/>
  <c r="Y119" i="8"/>
  <c r="N47" i="8" s="1"/>
  <c r="Y53" i="8"/>
  <c r="L13" i="8" s="1"/>
  <c r="M21" i="8" s="1"/>
  <c r="Y15" i="8"/>
  <c r="Y138" i="8"/>
  <c r="Y99" i="8"/>
  <c r="M51" i="8" s="1"/>
  <c r="Y74" i="8"/>
  <c r="O17" i="8" s="1"/>
  <c r="Y42" i="8"/>
  <c r="F22" i="8" s="1"/>
  <c r="Y33" i="8"/>
  <c r="F13" i="8" s="1"/>
  <c r="Y118" i="8"/>
  <c r="N46" i="8" s="1"/>
  <c r="Y137" i="8"/>
  <c r="O41" i="8" s="1"/>
  <c r="Y96" i="8"/>
  <c r="Y73" i="8"/>
  <c r="O16" i="8" s="1"/>
  <c r="Y25" i="8"/>
  <c r="E19" i="8" s="1"/>
  <c r="Y117" i="8"/>
  <c r="N45" i="8" s="1"/>
  <c r="Y136" i="8"/>
  <c r="Y95" i="8"/>
  <c r="Y72" i="8"/>
  <c r="O15" i="8" s="1"/>
  <c r="Y52" i="8"/>
  <c r="L12" i="8" s="1"/>
  <c r="M20" i="8" s="1"/>
  <c r="Y41" i="8"/>
  <c r="F21" i="8" s="1"/>
  <c r="Y133" i="8"/>
  <c r="O37" i="8" s="1"/>
  <c r="Y132" i="8"/>
  <c r="O36" i="8" s="1"/>
  <c r="Y116" i="8"/>
  <c r="N44" i="8" s="1"/>
  <c r="Y51" i="8"/>
  <c r="L11" i="8" s="1"/>
  <c r="M19" i="8" s="1"/>
  <c r="Y115" i="8"/>
  <c r="N43" i="8" s="1"/>
  <c r="Y90" i="8"/>
  <c r="M41" i="8" s="1"/>
  <c r="Y89" i="8"/>
  <c r="M40" i="8" s="1"/>
  <c r="Y66" i="8"/>
  <c r="N17" i="8" s="1"/>
  <c r="Y49" i="8"/>
  <c r="L9" i="8" s="1"/>
  <c r="M17" i="8" s="1"/>
  <c r="Y114" i="8"/>
  <c r="N42" i="8" s="1"/>
  <c r="Y111" i="8"/>
  <c r="N39" i="8" s="1"/>
  <c r="Y18" i="8"/>
  <c r="E12" i="8" s="1"/>
  <c r="Y91" i="8"/>
  <c r="Y154" i="8"/>
  <c r="P17" i="8" s="1"/>
  <c r="Y71" i="8"/>
  <c r="N22" i="8" s="1"/>
  <c r="Y135" i="8"/>
  <c r="O39" i="8" s="1"/>
  <c r="Y107" i="8"/>
  <c r="N35" i="8" s="1"/>
  <c r="Y38" i="8"/>
  <c r="F17" i="8" s="1"/>
  <c r="Y32" i="8"/>
  <c r="F12" i="8" s="1"/>
  <c r="Y155" i="8"/>
  <c r="P18" i="8" s="1"/>
  <c r="Y31" i="8"/>
  <c r="E24" i="8" s="1"/>
  <c r="Y14" i="8"/>
  <c r="Y158" i="8"/>
  <c r="P21" i="8" s="1"/>
  <c r="Y153" i="8"/>
  <c r="P16" i="8" s="1"/>
  <c r="Y70" i="8"/>
  <c r="N21" i="8" s="1"/>
  <c r="Y24" i="8"/>
  <c r="E17" i="8" s="1"/>
  <c r="Y134" i="8"/>
  <c r="O38" i="8" s="1"/>
  <c r="Y156" i="8"/>
  <c r="P19" i="8" s="1"/>
  <c r="Y88" i="8"/>
  <c r="M39" i="8" s="1"/>
  <c r="Y67" i="8"/>
  <c r="N18" i="8" s="1"/>
  <c r="C16" i="9"/>
  <c r="C20" i="9"/>
  <c r="M28" i="9"/>
  <c r="M16" i="9"/>
  <c r="M13" i="9"/>
  <c r="C12" i="9"/>
  <c r="C10" i="9"/>
  <c r="M14" i="9"/>
  <c r="M38" i="9"/>
  <c r="M29" i="9"/>
  <c r="M24" i="9"/>
  <c r="M23" i="9"/>
  <c r="M26" i="9"/>
  <c r="M31" i="9"/>
  <c r="C38" i="9"/>
  <c r="I33" i="9"/>
  <c r="I37" i="9"/>
  <c r="M27" i="9"/>
  <c r="M7" i="9"/>
  <c r="C14" i="9"/>
  <c r="M35" i="9"/>
  <c r="M21" i="9"/>
  <c r="M34" i="9"/>
  <c r="M15" i="9"/>
  <c r="I29" i="9"/>
  <c r="I13" i="9"/>
  <c r="I17" i="9"/>
  <c r="C39" i="9"/>
  <c r="M32" i="9"/>
  <c r="I25" i="9"/>
  <c r="M22" i="9"/>
  <c r="M19" i="9"/>
  <c r="M37" i="9"/>
  <c r="C24" i="9"/>
  <c r="M9" i="9"/>
  <c r="M25" i="9"/>
  <c r="M33" i="9"/>
  <c r="M18" i="9"/>
  <c r="M8" i="9"/>
  <c r="M12" i="9"/>
  <c r="F40" i="9"/>
  <c r="M17" i="9"/>
  <c r="I21" i="9"/>
  <c r="M20" i="9"/>
  <c r="C18" i="9"/>
  <c r="F8" i="9"/>
  <c r="M36" i="9"/>
  <c r="M30" i="9"/>
  <c r="F5" i="9"/>
  <c r="P15" i="8" l="1"/>
  <c r="E18" i="8"/>
  <c r="E8" i="8"/>
  <c r="N26" i="8"/>
  <c r="O40" i="8"/>
  <c r="O53" i="8" s="1"/>
  <c r="E31" i="8" s="1"/>
  <c r="O25" i="8"/>
  <c r="N53" i="8"/>
  <c r="L15" i="8"/>
  <c r="M53" i="8"/>
  <c r="P23" i="8"/>
  <c r="E25" i="8"/>
  <c r="L23" i="8"/>
  <c r="F25" i="8"/>
  <c r="O23" i="8"/>
  <c r="O24" i="8" s="1"/>
  <c r="N23" i="8"/>
  <c r="F18" i="8"/>
  <c r="F26" i="8" s="1"/>
  <c r="E30" i="8" s="1"/>
  <c r="M23" i="8"/>
  <c r="C26" i="9"/>
  <c r="M10" i="9"/>
  <c r="C40" i="9"/>
  <c r="I8" i="9"/>
  <c r="C22" i="9"/>
  <c r="F21" i="9"/>
  <c r="P11" i="9"/>
  <c r="O37" i="9"/>
  <c r="P24" i="8" l="1"/>
  <c r="P27" i="8" s="1"/>
  <c r="M24" i="8"/>
  <c r="M27" i="8" s="1"/>
  <c r="N24" i="8"/>
  <c r="N27" i="8" s="1"/>
  <c r="O27" i="8"/>
  <c r="L24" i="8"/>
  <c r="E26" i="8"/>
  <c r="E29" i="8" s="1"/>
  <c r="L27" i="8"/>
  <c r="B39" i="8" s="1"/>
  <c r="B42" i="8"/>
  <c r="B37" i="8"/>
  <c r="E32" i="8"/>
  <c r="B36" i="8"/>
  <c r="P40" i="9"/>
  <c r="P5" i="9"/>
  <c r="B38" i="8" l="1"/>
  <c r="B40" i="8"/>
  <c r="B41" i="8"/>
</calcChain>
</file>

<file path=xl/sharedStrings.xml><?xml version="1.0" encoding="utf-8"?>
<sst xmlns="http://schemas.openxmlformats.org/spreadsheetml/2006/main" count="9448" uniqueCount="590">
  <si>
    <t>都道府県名</t>
    <phoneticPr fontId="8"/>
  </si>
  <si>
    <t>地方公共団体コード</t>
    <phoneticPr fontId="8"/>
  </si>
  <si>
    <t>市区町村名</t>
    <phoneticPr fontId="8"/>
  </si>
  <si>
    <t>総人口</t>
    <phoneticPr fontId="8"/>
  </si>
  <si>
    <t>総人口のうち、外国人人口</t>
    <phoneticPr fontId="8"/>
  </si>
  <si>
    <t>ごみ総排出量(計画収集量+直接搬入量+集団回収量)</t>
  </si>
  <si>
    <t>１人１日当たりの排出量</t>
    <phoneticPr fontId="8"/>
  </si>
  <si>
    <t>自家処理量</t>
    <phoneticPr fontId="8"/>
  </si>
  <si>
    <t>ごみ処理量(直接焼却量+直接最終処分量+焼却以外の中間処理量+直接資源化量)</t>
  </si>
  <si>
    <t>減量処理率(直接資源化量+直接焼却量+焼却以外の中間処理量)/ごみ処理量*100</t>
    <phoneticPr fontId="8"/>
  </si>
  <si>
    <t>中間処理後再生利用量(焼却施設＋粗大ごみ処理施設+ごみ堆肥化施設+ごみ飼料化施設+メタン化施設+ごみ燃料化施設+その他の資源化等を行う施設+その他の施設)</t>
    <phoneticPr fontId="8"/>
  </si>
  <si>
    <t>中間処理後再生利用量(焼却施設＋粗大ごみ処理施設+ごみ堆肥化施設+ごみ飼料化施設+メタン化施設+ごみ燃料化施設+その他の資源化等を行う施設+その他の施設)</t>
  </si>
  <si>
    <t>リサイクル率Ｒ(直接資源化量+中間処理後再生利用量+集団回収量)/(ごみ処理量+集団回収量)*100</t>
  </si>
  <si>
    <t>リサイクル率Ｒ’(直接資源化量+中間処理後再生利用量〔固形燃料、焼却灰・飛灰のｾﾒﾝﾄ原料化、セメント等への直接投入、飛灰の山元還元を除く〕+集団回収量)/(ごみ処理量+集団回収量)*100</t>
  </si>
  <si>
    <t>最終処分量(直接最終処分量+焼却残渣量+処理残渣量)</t>
  </si>
  <si>
    <t>計画収集人口</t>
    <phoneticPr fontId="8"/>
  </si>
  <si>
    <t>自家処理人口</t>
    <phoneticPr fontId="8"/>
  </si>
  <si>
    <t>計画収集量</t>
    <phoneticPr fontId="8"/>
  </si>
  <si>
    <t>直接搬入量</t>
    <phoneticPr fontId="8"/>
  </si>
  <si>
    <t>集団回収量</t>
    <phoneticPr fontId="8"/>
  </si>
  <si>
    <t>合計</t>
    <phoneticPr fontId="8"/>
  </si>
  <si>
    <t>合計
(ごみ総排出量)*10^6/総人口/365</t>
    <phoneticPr fontId="8"/>
  </si>
  <si>
    <t>生活系ごみ
(生活系ごみ搬入量+集団回収量)*10^6/総人口/365</t>
    <phoneticPr fontId="8"/>
  </si>
  <si>
    <t>家庭系ごみ
(生活系ごみ-集団回収量-生活系直接搬入ごみ[資源ごみ]-資源ごみ収集量)*10^6/総人口/365</t>
    <phoneticPr fontId="8"/>
  </si>
  <si>
    <t>事業系ごみ
(事業系ごみ搬入量)*10^6/総人口/365</t>
    <phoneticPr fontId="8"/>
  </si>
  <si>
    <t>直接焼却量</t>
    <phoneticPr fontId="8"/>
  </si>
  <si>
    <t>直接最終処分量</t>
    <phoneticPr fontId="8"/>
  </si>
  <si>
    <t>焼却以外の中間処理量(粗大ごみ処理施設+ごみ堆肥化施設+ごみ飼料化施設+メタン化施設+ごみ燃料化施設+その他の資源化等を行う施設+その他の施設)</t>
    <phoneticPr fontId="8"/>
  </si>
  <si>
    <t>直接資源化量</t>
    <phoneticPr fontId="8"/>
  </si>
  <si>
    <t>焼却施設</t>
    <phoneticPr fontId="8"/>
  </si>
  <si>
    <t>粗大ごみ処理施設</t>
    <phoneticPr fontId="8"/>
  </si>
  <si>
    <t>ごみ堆肥化施設</t>
    <phoneticPr fontId="8"/>
  </si>
  <si>
    <t>ごみ飼料化施設</t>
    <phoneticPr fontId="8"/>
  </si>
  <si>
    <t>メタン化施設</t>
    <phoneticPr fontId="8"/>
  </si>
  <si>
    <t>ごみ燃料化施設</t>
    <phoneticPr fontId="8"/>
  </si>
  <si>
    <t>その他の資源化等を行う施設</t>
    <phoneticPr fontId="8"/>
  </si>
  <si>
    <t>焼却残渣量</t>
    <phoneticPr fontId="8"/>
  </si>
  <si>
    <t>処理残渣量</t>
    <phoneticPr fontId="8"/>
  </si>
  <si>
    <t>資源化等を行う施設</t>
    <phoneticPr fontId="8"/>
  </si>
  <si>
    <t>その他の施設</t>
    <phoneticPr fontId="8"/>
  </si>
  <si>
    <t>人</t>
    <phoneticPr fontId="8"/>
  </si>
  <si>
    <t>t</t>
  </si>
  <si>
    <t>g/人日</t>
    <phoneticPr fontId="8"/>
  </si>
  <si>
    <t>％</t>
    <phoneticPr fontId="8"/>
  </si>
  <si>
    <t>大阪府</t>
  </si>
  <si>
    <t>27000</t>
  </si>
  <si>
    <t>合計</t>
  </si>
  <si>
    <t>27100</t>
  </si>
  <si>
    <t>大阪市</t>
  </si>
  <si>
    <t>27140</t>
  </si>
  <si>
    <t>堺市</t>
  </si>
  <si>
    <t>27202</t>
  </si>
  <si>
    <t>岸和田市</t>
  </si>
  <si>
    <t>27203</t>
  </si>
  <si>
    <t>豊中市</t>
  </si>
  <si>
    <t>27204</t>
  </si>
  <si>
    <t>池田市</t>
  </si>
  <si>
    <t>27205</t>
  </si>
  <si>
    <t>吹田市</t>
  </si>
  <si>
    <t>27206</t>
  </si>
  <si>
    <t>泉大津市</t>
  </si>
  <si>
    <t>27207</t>
  </si>
  <si>
    <t>高槻市</t>
  </si>
  <si>
    <t>27208</t>
  </si>
  <si>
    <t>貝塚市</t>
  </si>
  <si>
    <t>27209</t>
  </si>
  <si>
    <t>守口市</t>
  </si>
  <si>
    <t>27210</t>
  </si>
  <si>
    <t>枚方市</t>
  </si>
  <si>
    <t>27211</t>
  </si>
  <si>
    <t>茨木市</t>
  </si>
  <si>
    <t>27212</t>
  </si>
  <si>
    <t>八尾市</t>
  </si>
  <si>
    <t>27213</t>
  </si>
  <si>
    <t>泉佐野市</t>
  </si>
  <si>
    <t>27214</t>
  </si>
  <si>
    <t>富田林市</t>
  </si>
  <si>
    <t>27215</t>
  </si>
  <si>
    <t>寝屋川市</t>
  </si>
  <si>
    <t>27216</t>
  </si>
  <si>
    <t>河内長野市</t>
  </si>
  <si>
    <t>27217</t>
  </si>
  <si>
    <t>松原市</t>
  </si>
  <si>
    <t>27218</t>
  </si>
  <si>
    <t>大東市</t>
  </si>
  <si>
    <t>27219</t>
  </si>
  <si>
    <t>和泉市</t>
  </si>
  <si>
    <t>27220</t>
  </si>
  <si>
    <t>箕面市</t>
  </si>
  <si>
    <t>27221</t>
  </si>
  <si>
    <t>柏原市</t>
  </si>
  <si>
    <t>27222</t>
  </si>
  <si>
    <t>羽曳野市</t>
  </si>
  <si>
    <t>27223</t>
  </si>
  <si>
    <t>門真市</t>
  </si>
  <si>
    <t>27224</t>
  </si>
  <si>
    <t>摂津市</t>
  </si>
  <si>
    <t>27225</t>
  </si>
  <si>
    <t>高石市</t>
  </si>
  <si>
    <t>27226</t>
  </si>
  <si>
    <t>藤井寺市</t>
  </si>
  <si>
    <t>27227</t>
  </si>
  <si>
    <t>東大阪市</t>
  </si>
  <si>
    <t>27228</t>
  </si>
  <si>
    <t>泉南市</t>
  </si>
  <si>
    <t>27229</t>
  </si>
  <si>
    <t>四條畷市</t>
  </si>
  <si>
    <t>27230</t>
  </si>
  <si>
    <t>交野市</t>
  </si>
  <si>
    <t>27231</t>
  </si>
  <si>
    <t>大阪狭山市</t>
  </si>
  <si>
    <t>27232</t>
  </si>
  <si>
    <t>阪南市</t>
  </si>
  <si>
    <t>27301</t>
  </si>
  <si>
    <t>島本町</t>
  </si>
  <si>
    <t>27321</t>
  </si>
  <si>
    <t>豊能町</t>
  </si>
  <si>
    <t>27322</t>
  </si>
  <si>
    <t>能勢町</t>
  </si>
  <si>
    <t>27341</t>
  </si>
  <si>
    <t>忠岡町</t>
  </si>
  <si>
    <t>27361</t>
  </si>
  <si>
    <t>熊取町</t>
  </si>
  <si>
    <t>27362</t>
  </si>
  <si>
    <t>田尻町</t>
  </si>
  <si>
    <t>27366</t>
  </si>
  <si>
    <t>岬町</t>
  </si>
  <si>
    <t>27381</t>
  </si>
  <si>
    <t>太子町</t>
  </si>
  <si>
    <t>27382</t>
  </si>
  <si>
    <t>河南町</t>
  </si>
  <si>
    <t>27383</t>
  </si>
  <si>
    <t>千早赤阪村</t>
  </si>
  <si>
    <t>ごみ処理の概要（令和6年度実績）</t>
    <phoneticPr fontId="8"/>
  </si>
  <si>
    <t>ごみ搬入量(生活系ごみ収集量+事業系ごみ収集量+直接搬入量)</t>
  </si>
  <si>
    <t>生活系ごみ搬入量</t>
    <phoneticPr fontId="8"/>
  </si>
  <si>
    <t>事業系ごみ搬入量</t>
    <phoneticPr fontId="8"/>
  </si>
  <si>
    <t>家電４品目収集量(直営+委託+許可+直接搬入)</t>
    <phoneticPr fontId="8"/>
  </si>
  <si>
    <t>生活系ごみ収集量(混合ごみ+可燃ごみ+不燃ごみ+資源ごみ+その他+粗大ごみ)</t>
  </si>
  <si>
    <t>事業系ごみ収集量(混合ごみ+可燃ごみ+不燃ごみ+資源ごみ+その他+粗大ごみ)</t>
  </si>
  <si>
    <t>生活系ごみ収集量＋直接搬入量</t>
    <phoneticPr fontId="8"/>
  </si>
  <si>
    <t>事業系ごみ収集量＋直接搬入量</t>
    <phoneticPr fontId="8"/>
  </si>
  <si>
    <t>直営</t>
    <phoneticPr fontId="8"/>
  </si>
  <si>
    <t>委託</t>
    <phoneticPr fontId="8"/>
  </si>
  <si>
    <t>許可</t>
    <phoneticPr fontId="8"/>
  </si>
  <si>
    <t>直接搬入</t>
    <phoneticPr fontId="8"/>
  </si>
  <si>
    <t>混合ごみ(直営+委託+許可)</t>
  </si>
  <si>
    <t>可燃ごみ(直営+委託+許可)</t>
    <phoneticPr fontId="8"/>
  </si>
  <si>
    <t>可燃ごみ(直営+委託+許可)</t>
  </si>
  <si>
    <t>不燃ごみ(直営+委託+許可)</t>
  </si>
  <si>
    <t>資源ごみ(直営+委託+許可)</t>
  </si>
  <si>
    <t>うち廃食用油(直営+委託+許可)</t>
    <phoneticPr fontId="8"/>
  </si>
  <si>
    <t>うち廃食用油(直営+委託+許可)</t>
  </si>
  <si>
    <t>その他のごみ(直営+委託+許可)</t>
  </si>
  <si>
    <t>粗大ごみ(直営+委託+許可)</t>
  </si>
  <si>
    <t>直接搬入量（生活系ごみ）</t>
    <phoneticPr fontId="8"/>
  </si>
  <si>
    <t>直接搬入量（事業系ごみ）</t>
    <phoneticPr fontId="8"/>
  </si>
  <si>
    <t>混合ごみ</t>
    <phoneticPr fontId="8"/>
  </si>
  <si>
    <t>可燃ごみ</t>
    <phoneticPr fontId="8"/>
  </si>
  <si>
    <t>不燃ごみ</t>
    <phoneticPr fontId="8"/>
  </si>
  <si>
    <t>資源ごみ</t>
    <phoneticPr fontId="8"/>
  </si>
  <si>
    <t>うち廃食用油</t>
  </si>
  <si>
    <t>その他のごみ</t>
    <phoneticPr fontId="8"/>
  </si>
  <si>
    <t>粗大ごみ</t>
    <phoneticPr fontId="8"/>
  </si>
  <si>
    <t>直接搬入量(混合ごみ+可燃ごみ+不燃ごみ+資源ごみ+その他+粗大ごみ)</t>
    <phoneticPr fontId="8"/>
  </si>
  <si>
    <t>うち廃食用油</t>
    <phoneticPr fontId="8"/>
  </si>
  <si>
    <t>うち廃食用油</t>
    <rPh sb="2" eb="6">
      <t>ハイショクヨウアブラ</t>
    </rPh>
    <phoneticPr fontId="3"/>
  </si>
  <si>
    <t>ごみ搬入量の状況（令和6年度実績）</t>
    <phoneticPr fontId="8"/>
  </si>
  <si>
    <t>処理施設別のごみ搬入量(処理施設+直接資源化+直接埋立)</t>
    <phoneticPr fontId="8"/>
  </si>
  <si>
    <t>焼却施設（収集ごみ＋直接搬入ごみ）</t>
    <phoneticPr fontId="8"/>
  </si>
  <si>
    <t>粗大ごみ処理施設（収集ごみ＋直接搬入ごみ）</t>
    <phoneticPr fontId="8"/>
  </si>
  <si>
    <t>ごみ堆肥化施設（収集ごみ＋直接搬入ごみ）</t>
    <phoneticPr fontId="8"/>
  </si>
  <si>
    <t>ごみ飼料化施設（収集ごみ＋直接搬入ごみ）</t>
    <phoneticPr fontId="8"/>
  </si>
  <si>
    <t>メタン化施設（収集ごみ＋直接搬入ごみ）</t>
    <phoneticPr fontId="8"/>
  </si>
  <si>
    <t>ごみ燃料化施設（収集ごみ＋直接搬入ごみ）</t>
    <phoneticPr fontId="8"/>
  </si>
  <si>
    <t>その他の資源化等を行う施設（収集ごみ＋直接搬入ごみ）＋セメント等への直接投入（収集ごみ＋直接搬入ごみ）</t>
  </si>
  <si>
    <t>その他の施設（収集ごみ＋直接搬入ごみ）</t>
    <phoneticPr fontId="8"/>
  </si>
  <si>
    <t>直接資源化（収集ごみ＋直接搬入ごみ）</t>
    <phoneticPr fontId="8"/>
  </si>
  <si>
    <t>直接埋立（収集ごみ＋直接搬入ごみ）</t>
    <phoneticPr fontId="8"/>
  </si>
  <si>
    <t>収集ごみ(混合ごみ+可燃ごみ+不燃ごみ+資源ごみ+その他+粗大ごみ)</t>
    <phoneticPr fontId="8"/>
  </si>
  <si>
    <t>収集ごみ(混合ごみ+可燃ごみ+不燃ごみ+資源ごみ+その他+粗大ごみ)</t>
  </si>
  <si>
    <t>直接搬入ごみ(混合ごみ+可燃ごみ+不燃ごみ+資源ごみ+その他+粗大ごみ)</t>
  </si>
  <si>
    <t>収集ごみ</t>
    <phoneticPr fontId="8"/>
  </si>
  <si>
    <t>直接搬入ごみ</t>
    <phoneticPr fontId="8"/>
  </si>
  <si>
    <t>その他</t>
    <phoneticPr fontId="8"/>
  </si>
  <si>
    <t>処理施設別ごみ搬入量の状況（令和6年度実績）</t>
    <phoneticPr fontId="8"/>
  </si>
  <si>
    <t>処理量（直接焼却量+焼却以外の中間処理量+直接最終処分量+直接資源化量)</t>
    <phoneticPr fontId="8"/>
  </si>
  <si>
    <t>焼却処理量(直接焼却量+焼却施設以外の中間処理施設からの搬入量)</t>
  </si>
  <si>
    <t>最終処分量(直接最終処分量+焼却残渣量+焼却施設以外の中間処理施設からの残渣量)</t>
  </si>
  <si>
    <t>処理残渣保管量</t>
    <phoneticPr fontId="8"/>
  </si>
  <si>
    <t>焼却施設以外の中間処理施設からの搬入量</t>
    <phoneticPr fontId="8"/>
  </si>
  <si>
    <t>焼却施設以外の中間処理施設からの残渣量</t>
    <phoneticPr fontId="8"/>
  </si>
  <si>
    <t>焼却処理残渣の保管量</t>
    <phoneticPr fontId="8"/>
  </si>
  <si>
    <t>ごみ処理の状況（令和6年度実績）</t>
    <phoneticPr fontId="8"/>
  </si>
  <si>
    <t>資源化量(直接資源化量+中間処理後再生利用量+集団回収量)</t>
  </si>
  <si>
    <t>直接資源化量(紙類+金属類+ガラス類+ペットボトル+白色トレイ+容器包装プラスチック+プラスチック類+布類+廃食用油(BDF)+廃食用油(BDF以外)+その他)</t>
    <phoneticPr fontId="8"/>
  </si>
  <si>
    <t>中間処理後再生利用量(紙類+金属類+ガラス類+ペットボトル+白色トレイ+容器包装プラスチック+プラスチック類+布類+肥料+飼料+溶融スラグ+固形燃料+燃料+焼却灰・飛灰+セメント直接投入+廃食用油(BDF)+廃食用油(BDF以外)+その他)</t>
    <phoneticPr fontId="8"/>
  </si>
  <si>
    <t>集団回収量(紙類+金属類+ガラス類+ペットボトル+白色トレイ+容器包装プラスチック+プラスチック類+布類+廃食用油(BDF)+廃食用油(BDF以外)+その他)</t>
    <phoneticPr fontId="8"/>
  </si>
  <si>
    <t>最終処分場の有無</t>
    <phoneticPr fontId="8"/>
  </si>
  <si>
    <t>紙類(02、03、04を除く)</t>
  </si>
  <si>
    <t>紙パック</t>
    <phoneticPr fontId="8"/>
  </si>
  <si>
    <t>紙製容器包装</t>
    <phoneticPr fontId="8"/>
  </si>
  <si>
    <t>雑紙</t>
    <phoneticPr fontId="8"/>
  </si>
  <si>
    <t>金属類</t>
    <phoneticPr fontId="8"/>
  </si>
  <si>
    <t>ガラス類</t>
    <phoneticPr fontId="8"/>
  </si>
  <si>
    <t>ペットボトル</t>
    <phoneticPr fontId="8"/>
  </si>
  <si>
    <t>白色トレイ</t>
    <phoneticPr fontId="8"/>
  </si>
  <si>
    <t>容器包装プラスチック(08を除く)</t>
    <phoneticPr fontId="8"/>
  </si>
  <si>
    <t>製品プラスチック</t>
    <phoneticPr fontId="8"/>
  </si>
  <si>
    <t>その他プラスチック類</t>
    <phoneticPr fontId="8"/>
  </si>
  <si>
    <t>布類</t>
    <phoneticPr fontId="8"/>
  </si>
  <si>
    <t>肥料</t>
    <phoneticPr fontId="8"/>
  </si>
  <si>
    <t>飼料</t>
    <phoneticPr fontId="8"/>
  </si>
  <si>
    <t>溶融スラグ</t>
    <phoneticPr fontId="8"/>
  </si>
  <si>
    <t>固形燃料（RDF,RPF）</t>
    <phoneticPr fontId="8"/>
  </si>
  <si>
    <t>燃料（16を除く）</t>
    <phoneticPr fontId="8"/>
  </si>
  <si>
    <t>焼却灰・飛灰のセメント原料化</t>
    <phoneticPr fontId="8"/>
  </si>
  <si>
    <t>セメント等への直接投入</t>
    <phoneticPr fontId="8"/>
  </si>
  <si>
    <t>飛灰の山元還元</t>
    <phoneticPr fontId="8"/>
  </si>
  <si>
    <t>廃食用油(BDF)</t>
    <phoneticPr fontId="8"/>
  </si>
  <si>
    <t>廃食用油(BDF以外)</t>
    <phoneticPr fontId="8"/>
  </si>
  <si>
    <t>うちセメント等への直接投入</t>
    <phoneticPr fontId="8"/>
  </si>
  <si>
    <t>t</t>
    <phoneticPr fontId="8"/>
  </si>
  <si>
    <t>-</t>
  </si>
  <si>
    <t>有る</t>
  </si>
  <si>
    <t>無い</t>
  </si>
  <si>
    <t>ごみ資源化の状況（令和6年度実績）</t>
    <phoneticPr fontId="8"/>
  </si>
  <si>
    <t>中間処理後再生利用量(紙類+金属類+ガラス類+ペットボトル+白色トレイ+容器包装プラスチック+プラスチック類+布類+肥料+飼料+溶融スラグ+固形燃料+燃料+焼却灰・飛灰+セメント直接投入+廃食用油(BDF)+廃食用油(BDF以外)+その他)</t>
  </si>
  <si>
    <t>紙類(02、03を除く)</t>
    <phoneticPr fontId="8"/>
  </si>
  <si>
    <t>雑紙</t>
  </si>
  <si>
    <t>容器包装プラスチック（08を除く）</t>
    <phoneticPr fontId="8"/>
  </si>
  <si>
    <t>焼却施設処理に伴う資源化量(紙類+金属類+ガラス類+ペットボトル+白色トレイ+容器包装プラスチック+プラスチック類+布類+溶融スラグ+焼却灰・飛灰+廃食用油(BDF以外)+その他)</t>
    <phoneticPr fontId="8"/>
  </si>
  <si>
    <t>粗大ごみ処理施設処理に伴う資源化量(紙類+金属類+ガラス類+ペットボトル+白色トレイ+容器包装プラスチック+プラスチック類+布類+廃食用油(BDF以外)+その他)</t>
    <phoneticPr fontId="8"/>
  </si>
  <si>
    <t>ごみ堆肥化施設処理に伴う資源化量(紙類+金属類+ガラス類+ペットボトル+白色トレイ+容器包装プラスチック+プラスチック類+布類+肥料+飼料+廃食用油(BDF以外)+その他)</t>
    <phoneticPr fontId="8"/>
  </si>
  <si>
    <t>ごみ飼料化施設処理に伴う資源化量 (紙類+金属類+ガラス類+ペットボトル+白色トレイ+容器包装プラスチック+プラスチック類+布類+肥料+飼料+廃食用油(BDF以外)+その他)</t>
    <phoneticPr fontId="8"/>
  </si>
  <si>
    <t>メタン化施設処理に伴う資源化量 (紙類+金属類+ガラス類+ペットボトル+白色トレイ+容器包装プラスチック+プラスチック類+布類+肥料+飼料+廃食用油(BDF以外)+その他)</t>
    <phoneticPr fontId="8"/>
  </si>
  <si>
    <t>ごみ燃料化施設処理に伴う資源化量 (紙類+金属類+ガラス類+ペットボトル+白色トレイ+容器包装プラスチック+プラスチック類+布類+固形燃料+燃料+廃食用油(BDF)+廃食用油(BDF以外)+その他)</t>
    <phoneticPr fontId="8"/>
  </si>
  <si>
    <t>その他の資源化等を行う施設処理に伴う資源化量  (紙類+金属類+ガラス類+ペットボトル+白色トレイ+容器包装プラスチック+プラスチック類+布類+肥料+飼料+焼却灰・飛灰+セメント直接投入+廃食用油(BDF)+廃食用油(BDF以外)+その他)</t>
    <phoneticPr fontId="8"/>
  </si>
  <si>
    <t>中間処理後の再生利用量の状況（令和6年度実績）</t>
    <phoneticPr fontId="8"/>
  </si>
  <si>
    <t>入力→</t>
    <phoneticPr fontId="8"/>
  </si>
  <si>
    <t>:市区町村コード(都道府県計は、01000～47000の何れか）</t>
    <phoneticPr fontId="8"/>
  </si>
  <si>
    <t>ごみ処理処分量</t>
    <phoneticPr fontId="8"/>
  </si>
  <si>
    <t>処理量</t>
    <phoneticPr fontId="8"/>
  </si>
  <si>
    <t>処分量</t>
    <phoneticPr fontId="8"/>
  </si>
  <si>
    <t>中間処理後
保管量</t>
    <phoneticPr fontId="8"/>
  </si>
  <si>
    <t>残渣焼却量</t>
    <phoneticPr fontId="8"/>
  </si>
  <si>
    <t>残渣処分量</t>
    <phoneticPr fontId="8"/>
  </si>
  <si>
    <t>資源化量</t>
    <phoneticPr fontId="8"/>
  </si>
  <si>
    <t>ごみ処理概要</t>
    <phoneticPr fontId="8"/>
  </si>
  <si>
    <t>E</t>
    <phoneticPr fontId="8"/>
  </si>
  <si>
    <t>01</t>
    <phoneticPr fontId="8"/>
  </si>
  <si>
    <t>北海道</t>
    <phoneticPr fontId="8"/>
  </si>
  <si>
    <t>施設処理</t>
    <phoneticPr fontId="8"/>
  </si>
  <si>
    <t>焼却処理</t>
    <phoneticPr fontId="8"/>
  </si>
  <si>
    <t>直接焼却</t>
    <phoneticPr fontId="8"/>
  </si>
  <si>
    <t>－</t>
    <phoneticPr fontId="8"/>
  </si>
  <si>
    <t>F</t>
    <phoneticPr fontId="8"/>
  </si>
  <si>
    <t>02</t>
    <phoneticPr fontId="8"/>
  </si>
  <si>
    <t>青森県</t>
    <phoneticPr fontId="8"/>
  </si>
  <si>
    <t>総　人　口</t>
    <phoneticPr fontId="8"/>
  </si>
  <si>
    <t>残渣焼却</t>
    <phoneticPr fontId="8"/>
  </si>
  <si>
    <t>外国人人口</t>
    <phoneticPr fontId="8"/>
  </si>
  <si>
    <t>G</t>
    <phoneticPr fontId="8"/>
  </si>
  <si>
    <t>03</t>
    <phoneticPr fontId="8"/>
  </si>
  <si>
    <t>岩手県</t>
    <phoneticPr fontId="8"/>
  </si>
  <si>
    <t>ごみ搬入量内訳</t>
    <phoneticPr fontId="8"/>
  </si>
  <si>
    <t>04</t>
    <phoneticPr fontId="8"/>
  </si>
  <si>
    <t>宮城県</t>
    <phoneticPr fontId="8"/>
  </si>
  <si>
    <t>J</t>
    <phoneticPr fontId="8"/>
  </si>
  <si>
    <t>05</t>
    <phoneticPr fontId="8"/>
  </si>
  <si>
    <t>秋田県</t>
    <phoneticPr fontId="8"/>
  </si>
  <si>
    <t>生活系ごみ</t>
    <phoneticPr fontId="8"/>
  </si>
  <si>
    <t>事業系ごみ</t>
    <phoneticPr fontId="8"/>
  </si>
  <si>
    <t>N</t>
    <phoneticPr fontId="8"/>
  </si>
  <si>
    <t>06</t>
    <phoneticPr fontId="8"/>
  </si>
  <si>
    <t>山形県</t>
    <phoneticPr fontId="8"/>
  </si>
  <si>
    <t>収集ごみ量</t>
    <phoneticPr fontId="8"/>
  </si>
  <si>
    <t>R</t>
    <phoneticPr fontId="8"/>
  </si>
  <si>
    <t>07</t>
    <phoneticPr fontId="8"/>
  </si>
  <si>
    <t>福島県</t>
    <phoneticPr fontId="8"/>
  </si>
  <si>
    <t>ごみ搬入量内訳</t>
  </si>
  <si>
    <t>V</t>
    <phoneticPr fontId="8"/>
  </si>
  <si>
    <t>08</t>
    <phoneticPr fontId="8"/>
  </si>
  <si>
    <t>茨城県</t>
    <phoneticPr fontId="8"/>
  </si>
  <si>
    <t>その他施設</t>
    <phoneticPr fontId="8"/>
  </si>
  <si>
    <t>Z</t>
    <phoneticPr fontId="8"/>
  </si>
  <si>
    <t>09</t>
    <phoneticPr fontId="8"/>
  </si>
  <si>
    <t>栃木県</t>
    <phoneticPr fontId="8"/>
  </si>
  <si>
    <t>小計</t>
    <phoneticPr fontId="8"/>
  </si>
  <si>
    <t>AD</t>
    <phoneticPr fontId="8"/>
  </si>
  <si>
    <t>10</t>
    <phoneticPr fontId="8"/>
  </si>
  <si>
    <t>群馬県</t>
    <phoneticPr fontId="8"/>
  </si>
  <si>
    <t>中間処理</t>
    <phoneticPr fontId="8"/>
  </si>
  <si>
    <t>BK</t>
    <phoneticPr fontId="8"/>
  </si>
  <si>
    <t>11</t>
    <phoneticPr fontId="8"/>
  </si>
  <si>
    <t>埼玉県</t>
    <phoneticPr fontId="8"/>
  </si>
  <si>
    <t>12</t>
    <phoneticPr fontId="8"/>
  </si>
  <si>
    <t>千葉県</t>
    <phoneticPr fontId="8"/>
  </si>
  <si>
    <t>生活系ごみ_収集_収集（混合ごみ）</t>
    <phoneticPr fontId="8"/>
  </si>
  <si>
    <t>CK</t>
    <phoneticPr fontId="8"/>
  </si>
  <si>
    <t>13</t>
    <phoneticPr fontId="8"/>
  </si>
  <si>
    <t>東京都</t>
    <phoneticPr fontId="8"/>
  </si>
  <si>
    <t>生活系ごみ_収集（可燃ごみ）</t>
    <phoneticPr fontId="8"/>
  </si>
  <si>
    <t>CL</t>
    <phoneticPr fontId="8"/>
  </si>
  <si>
    <t>14</t>
    <phoneticPr fontId="8"/>
  </si>
  <si>
    <t>神奈川県</t>
    <phoneticPr fontId="8"/>
  </si>
  <si>
    <t>生活系ごみ_収集（不燃ごみ）</t>
    <phoneticPr fontId="8"/>
  </si>
  <si>
    <t>CM</t>
    <phoneticPr fontId="8"/>
  </si>
  <si>
    <t>15</t>
    <phoneticPr fontId="8"/>
  </si>
  <si>
    <t>新潟県</t>
    <phoneticPr fontId="8"/>
  </si>
  <si>
    <t>生活系ごみ_収集（資源ごみ）</t>
    <phoneticPr fontId="8"/>
  </si>
  <si>
    <t>CN</t>
    <phoneticPr fontId="8"/>
  </si>
  <si>
    <t>16</t>
    <phoneticPr fontId="8"/>
  </si>
  <si>
    <t>富山県</t>
    <phoneticPr fontId="8"/>
  </si>
  <si>
    <t>生活系ごみ_収集（うち廃食用油）</t>
    <rPh sb="11" eb="15">
      <t>ハイショクヨウアブラ</t>
    </rPh>
    <phoneticPr fontId="8"/>
  </si>
  <si>
    <t>CO</t>
    <phoneticPr fontId="8"/>
  </si>
  <si>
    <t>17</t>
    <phoneticPr fontId="8"/>
  </si>
  <si>
    <t>石川県</t>
    <phoneticPr fontId="8"/>
  </si>
  <si>
    <t>生活系ごみ_収集（その他ごみ）</t>
    <phoneticPr fontId="8"/>
  </si>
  <si>
    <t>CP</t>
    <phoneticPr fontId="8"/>
  </si>
  <si>
    <t>18</t>
    <phoneticPr fontId="8"/>
  </si>
  <si>
    <t>福井県</t>
    <phoneticPr fontId="8"/>
  </si>
  <si>
    <t>小計（直接焼却+中間処理）</t>
    <phoneticPr fontId="8"/>
  </si>
  <si>
    <t>生活系ごみ_収集（粗大ごみ）</t>
    <phoneticPr fontId="8"/>
  </si>
  <si>
    <t>CQ</t>
    <phoneticPr fontId="8"/>
  </si>
  <si>
    <t>19</t>
    <phoneticPr fontId="8"/>
  </si>
  <si>
    <t>山梨県</t>
    <phoneticPr fontId="8"/>
  </si>
  <si>
    <t>生活系ごみ_直搬_直搬（混合ごみ）</t>
    <phoneticPr fontId="8"/>
  </si>
  <si>
    <t>CS</t>
    <phoneticPr fontId="8"/>
  </si>
  <si>
    <t>20</t>
    <phoneticPr fontId="8"/>
  </si>
  <si>
    <t>長野県</t>
    <phoneticPr fontId="8"/>
  </si>
  <si>
    <t>生活系ごみ_直搬（可燃ごみ）</t>
    <phoneticPr fontId="8"/>
  </si>
  <si>
    <t>CT</t>
    <phoneticPr fontId="8"/>
  </si>
  <si>
    <t>21</t>
    <phoneticPr fontId="8"/>
  </si>
  <si>
    <t>岐阜県</t>
    <phoneticPr fontId="8"/>
  </si>
  <si>
    <t>生活系ごみ_直搬（不燃ごみ）</t>
    <phoneticPr fontId="8"/>
  </si>
  <si>
    <t>CU</t>
    <phoneticPr fontId="8"/>
  </si>
  <si>
    <t>22</t>
    <phoneticPr fontId="8"/>
  </si>
  <si>
    <t>静岡県</t>
    <phoneticPr fontId="8"/>
  </si>
  <si>
    <t>合計：施設処理＋直接資源化量＋直接最終処分量</t>
    <phoneticPr fontId="8"/>
  </si>
  <si>
    <t>生活系ごみ_直搬（資源ごみ）</t>
    <phoneticPr fontId="8"/>
  </si>
  <si>
    <t>CV</t>
    <phoneticPr fontId="8"/>
  </si>
  <si>
    <t>23</t>
    <phoneticPr fontId="8"/>
  </si>
  <si>
    <t>愛知県</t>
    <phoneticPr fontId="8"/>
  </si>
  <si>
    <t>施設資源化量</t>
    <phoneticPr fontId="8"/>
  </si>
  <si>
    <t>生活系ごみ_直搬（うち廃食用油）</t>
    <rPh sb="11" eb="15">
      <t>ハイショクヨウアブラ</t>
    </rPh>
    <phoneticPr fontId="3"/>
  </si>
  <si>
    <t>CW</t>
    <phoneticPr fontId="8"/>
  </si>
  <si>
    <t>24</t>
    <phoneticPr fontId="8"/>
  </si>
  <si>
    <t>三重県</t>
    <phoneticPr fontId="8"/>
  </si>
  <si>
    <t>紙類</t>
    <phoneticPr fontId="8"/>
  </si>
  <si>
    <t>生活系ごみ_直搬（その他ごみ）</t>
    <phoneticPr fontId="8"/>
  </si>
  <si>
    <t>CX</t>
    <phoneticPr fontId="8"/>
  </si>
  <si>
    <t>25</t>
    <phoneticPr fontId="8"/>
  </si>
  <si>
    <t>滋賀県</t>
    <phoneticPr fontId="8"/>
  </si>
  <si>
    <t>生活系ごみ_直搬（粗大ごみ）</t>
    <phoneticPr fontId="8"/>
  </si>
  <si>
    <t>CY</t>
    <phoneticPr fontId="8"/>
  </si>
  <si>
    <t>26</t>
    <phoneticPr fontId="8"/>
  </si>
  <si>
    <t>京都府</t>
    <phoneticPr fontId="8"/>
  </si>
  <si>
    <t>ごみ総排出量</t>
    <phoneticPr fontId="8"/>
  </si>
  <si>
    <t>事業系ごみ_収集（混合ごみ）</t>
    <phoneticPr fontId="8"/>
  </si>
  <si>
    <t>DI</t>
    <phoneticPr fontId="8"/>
  </si>
  <si>
    <t>27</t>
    <phoneticPr fontId="8"/>
  </si>
  <si>
    <t>大阪府</t>
    <phoneticPr fontId="8"/>
  </si>
  <si>
    <t>事業系ごみ_収集（可燃ごみ）</t>
    <phoneticPr fontId="8"/>
  </si>
  <si>
    <t>DJ</t>
    <phoneticPr fontId="8"/>
  </si>
  <si>
    <t>28</t>
    <phoneticPr fontId="8"/>
  </si>
  <si>
    <t>兵庫県</t>
    <phoneticPr fontId="8"/>
  </si>
  <si>
    <t>事業系ごみ_収集（不燃ごみ）</t>
    <phoneticPr fontId="8"/>
  </si>
  <si>
    <t>DK</t>
    <phoneticPr fontId="8"/>
  </si>
  <si>
    <t>29</t>
    <phoneticPr fontId="8"/>
  </si>
  <si>
    <t>奈良県</t>
    <phoneticPr fontId="8"/>
  </si>
  <si>
    <t>事業系ごみ_収集（資源ごみ）</t>
    <phoneticPr fontId="8"/>
  </si>
  <si>
    <t>DL</t>
    <phoneticPr fontId="8"/>
  </si>
  <si>
    <t>30</t>
    <phoneticPr fontId="8"/>
  </si>
  <si>
    <t>和歌山県</t>
    <phoneticPr fontId="8"/>
  </si>
  <si>
    <t>ﾍﾟｯﾄﾎﾞﾄﾙ</t>
    <phoneticPr fontId="8"/>
  </si>
  <si>
    <t>事業系ごみ_収集（うち廃食用油）</t>
    <rPh sb="11" eb="15">
      <t>ハイショクヨウアブラ</t>
    </rPh>
    <phoneticPr fontId="3"/>
  </si>
  <si>
    <t>DM</t>
    <phoneticPr fontId="8"/>
  </si>
  <si>
    <t>31</t>
    <phoneticPr fontId="8"/>
  </si>
  <si>
    <t>鳥取県</t>
    <phoneticPr fontId="8"/>
  </si>
  <si>
    <t>事業系ごみ_収集（その他ごみ）</t>
    <phoneticPr fontId="8"/>
  </si>
  <si>
    <t>DN</t>
    <phoneticPr fontId="8"/>
  </si>
  <si>
    <t>32</t>
    <phoneticPr fontId="8"/>
  </si>
  <si>
    <t>島根県</t>
    <phoneticPr fontId="8"/>
  </si>
  <si>
    <t>容器包装プラ</t>
    <phoneticPr fontId="8"/>
  </si>
  <si>
    <t>事業系ごみ_収集（粗大ごみ）</t>
    <phoneticPr fontId="8"/>
  </si>
  <si>
    <t>DO</t>
    <phoneticPr fontId="8"/>
  </si>
  <si>
    <t>33</t>
    <phoneticPr fontId="8"/>
  </si>
  <si>
    <t>岡山県</t>
    <phoneticPr fontId="8"/>
  </si>
  <si>
    <t>製品プラ</t>
    <phoneticPr fontId="8"/>
  </si>
  <si>
    <t>事業系ごみ_直搬_直搬（混合ごみ）</t>
    <phoneticPr fontId="8"/>
  </si>
  <si>
    <t>DQ</t>
    <phoneticPr fontId="8"/>
  </si>
  <si>
    <t>34</t>
    <phoneticPr fontId="8"/>
  </si>
  <si>
    <t>広島県</t>
    <phoneticPr fontId="8"/>
  </si>
  <si>
    <t>その他プラ</t>
    <phoneticPr fontId="8"/>
  </si>
  <si>
    <t>事業系ごみ_直搬（可燃ごみ）</t>
    <phoneticPr fontId="8"/>
  </si>
  <si>
    <t>DR</t>
    <phoneticPr fontId="8"/>
  </si>
  <si>
    <t>35</t>
    <phoneticPr fontId="8"/>
  </si>
  <si>
    <t>山口県</t>
    <phoneticPr fontId="8"/>
  </si>
  <si>
    <t>事業系ごみ_直搬（不燃ごみ）</t>
    <phoneticPr fontId="8"/>
  </si>
  <si>
    <t>DS</t>
    <phoneticPr fontId="8"/>
  </si>
  <si>
    <t>36</t>
    <phoneticPr fontId="8"/>
  </si>
  <si>
    <t>徳島県</t>
    <phoneticPr fontId="8"/>
  </si>
  <si>
    <t>事業系ごみ_直搬（資源ごみ）</t>
    <phoneticPr fontId="8"/>
  </si>
  <si>
    <t>DT</t>
    <phoneticPr fontId="8"/>
  </si>
  <si>
    <t>37</t>
    <phoneticPr fontId="8"/>
  </si>
  <si>
    <t>香川県</t>
    <phoneticPr fontId="8"/>
  </si>
  <si>
    <t>事業系ごみ_直搬（うち廃食用油）</t>
    <rPh sb="11" eb="15">
      <t>ハイショクヨウアブラ</t>
    </rPh>
    <phoneticPr fontId="3"/>
  </si>
  <si>
    <t>DU</t>
    <phoneticPr fontId="8"/>
  </si>
  <si>
    <t>38</t>
    <phoneticPr fontId="8"/>
  </si>
  <si>
    <t>愛媛県</t>
    <phoneticPr fontId="8"/>
  </si>
  <si>
    <t>事業系ごみ_直搬（その他ごみ）</t>
    <phoneticPr fontId="8"/>
  </si>
  <si>
    <t>DV</t>
    <phoneticPr fontId="8"/>
  </si>
  <si>
    <t>39</t>
    <phoneticPr fontId="8"/>
  </si>
  <si>
    <t>高知県</t>
    <phoneticPr fontId="8"/>
  </si>
  <si>
    <t>固形燃料</t>
    <phoneticPr fontId="8"/>
  </si>
  <si>
    <t>事業系ごみ_直搬（粗大ごみ）</t>
    <phoneticPr fontId="8"/>
  </si>
  <si>
    <t>DW</t>
    <phoneticPr fontId="8"/>
  </si>
  <si>
    <t>40</t>
    <phoneticPr fontId="8"/>
  </si>
  <si>
    <t>福岡県</t>
    <phoneticPr fontId="8"/>
  </si>
  <si>
    <t>燃料</t>
    <phoneticPr fontId="8"/>
  </si>
  <si>
    <t>41</t>
    <phoneticPr fontId="8"/>
  </si>
  <si>
    <t>佐賀県</t>
    <phoneticPr fontId="8"/>
  </si>
  <si>
    <t>ｾﾒﾝﾄ原料化</t>
    <phoneticPr fontId="8"/>
  </si>
  <si>
    <t>ごみ処理量内訳</t>
    <phoneticPr fontId="8"/>
  </si>
  <si>
    <t>42</t>
    <phoneticPr fontId="8"/>
  </si>
  <si>
    <t>長崎県</t>
    <phoneticPr fontId="8"/>
  </si>
  <si>
    <t>ｾﾒﾝﾄ工場直投</t>
    <phoneticPr fontId="8"/>
  </si>
  <si>
    <t>S</t>
    <phoneticPr fontId="8"/>
  </si>
  <si>
    <t>43</t>
    <phoneticPr fontId="8"/>
  </si>
  <si>
    <t>熊本県</t>
    <phoneticPr fontId="8"/>
  </si>
  <si>
    <t>山元還元</t>
    <phoneticPr fontId="8"/>
  </si>
  <si>
    <t>T</t>
    <phoneticPr fontId="8"/>
  </si>
  <si>
    <t>44</t>
    <phoneticPr fontId="8"/>
  </si>
  <si>
    <t>大分県</t>
    <phoneticPr fontId="8"/>
  </si>
  <si>
    <t>廃食用油（BDF）</t>
  </si>
  <si>
    <t>U</t>
    <phoneticPr fontId="8"/>
  </si>
  <si>
    <t>45</t>
    <phoneticPr fontId="8"/>
  </si>
  <si>
    <t>宮崎県</t>
    <phoneticPr fontId="8"/>
  </si>
  <si>
    <t>廃食用油（BDF以外）</t>
    <rPh sb="8" eb="10">
      <t>イガイ</t>
    </rPh>
    <phoneticPr fontId="3"/>
  </si>
  <si>
    <t>46</t>
    <phoneticPr fontId="8"/>
  </si>
  <si>
    <t>鹿児島県</t>
    <phoneticPr fontId="8"/>
  </si>
  <si>
    <t>W</t>
    <phoneticPr fontId="8"/>
  </si>
  <si>
    <t>47</t>
    <phoneticPr fontId="8"/>
  </si>
  <si>
    <t>沖縄県</t>
    <phoneticPr fontId="8"/>
  </si>
  <si>
    <t>X</t>
    <phoneticPr fontId="8"/>
  </si>
  <si>
    <t>48</t>
    <phoneticPr fontId="8"/>
  </si>
  <si>
    <t>全国</t>
    <phoneticPr fontId="8"/>
  </si>
  <si>
    <t>Y</t>
    <phoneticPr fontId="8"/>
  </si>
  <si>
    <t>H</t>
    <phoneticPr fontId="8"/>
  </si>
  <si>
    <t>I</t>
    <phoneticPr fontId="8"/>
  </si>
  <si>
    <t>K</t>
    <phoneticPr fontId="8"/>
  </si>
  <si>
    <t>L</t>
    <phoneticPr fontId="8"/>
  </si>
  <si>
    <t>M</t>
    <phoneticPr fontId="8"/>
  </si>
  <si>
    <t>O</t>
    <phoneticPr fontId="8"/>
  </si>
  <si>
    <t>残渣埋立</t>
    <phoneticPr fontId="8"/>
  </si>
  <si>
    <t>AB</t>
    <phoneticPr fontId="8"/>
  </si>
  <si>
    <t>AE</t>
    <phoneticPr fontId="8"/>
  </si>
  <si>
    <t>AF</t>
    <phoneticPr fontId="8"/>
  </si>
  <si>
    <t>AG</t>
    <phoneticPr fontId="8"/>
  </si>
  <si>
    <t>AH</t>
    <phoneticPr fontId="8"/>
  </si>
  <si>
    <t>AI</t>
    <phoneticPr fontId="8"/>
  </si>
  <si>
    <t>AJ</t>
    <phoneticPr fontId="8"/>
  </si>
  <si>
    <t>施設資源化量内訳</t>
    <phoneticPr fontId="8"/>
  </si>
  <si>
    <t>AC</t>
    <phoneticPr fontId="8"/>
  </si>
  <si>
    <t>BB</t>
    <phoneticPr fontId="8"/>
  </si>
  <si>
    <t>CA</t>
    <phoneticPr fontId="8"/>
  </si>
  <si>
    <t>CZ</t>
    <phoneticPr fontId="8"/>
  </si>
  <si>
    <t>DY</t>
    <phoneticPr fontId="8"/>
  </si>
  <si>
    <t>EX</t>
    <phoneticPr fontId="8"/>
  </si>
  <si>
    <t>FW</t>
    <phoneticPr fontId="8"/>
  </si>
  <si>
    <t>直接資源化</t>
    <phoneticPr fontId="8"/>
  </si>
  <si>
    <t>資源化量内訳</t>
    <phoneticPr fontId="8"/>
  </si>
  <si>
    <t>直接資源化</t>
  </si>
  <si>
    <t>雑紙</t>
    <rPh sb="0" eb="2">
      <t>ザツカミ</t>
    </rPh>
    <phoneticPr fontId="3"/>
  </si>
  <si>
    <t>資源化量内訳</t>
  </si>
  <si>
    <t>AK</t>
    <phoneticPr fontId="8"/>
  </si>
  <si>
    <t>容器包装プラスチック(08を除く)</t>
  </si>
  <si>
    <t>AL</t>
    <phoneticPr fontId="8"/>
  </si>
  <si>
    <t>製品プラスチック</t>
    <rPh sb="0" eb="2">
      <t>セイヒン</t>
    </rPh>
    <phoneticPr fontId="8"/>
  </si>
  <si>
    <t>AM</t>
    <phoneticPr fontId="8"/>
  </si>
  <si>
    <t>その他プラスチック類</t>
    <rPh sb="2" eb="3">
      <t>タ</t>
    </rPh>
    <rPh sb="9" eb="10">
      <t>ルイ</t>
    </rPh>
    <phoneticPr fontId="8"/>
  </si>
  <si>
    <t>AN</t>
    <phoneticPr fontId="8"/>
  </si>
  <si>
    <t>AO</t>
    <phoneticPr fontId="8"/>
  </si>
  <si>
    <t>AP</t>
    <phoneticPr fontId="8"/>
  </si>
  <si>
    <t>AQ</t>
    <phoneticPr fontId="8"/>
  </si>
  <si>
    <t>AR</t>
    <phoneticPr fontId="8"/>
  </si>
  <si>
    <t>AS</t>
    <phoneticPr fontId="8"/>
  </si>
  <si>
    <t>AT</t>
    <phoneticPr fontId="8"/>
  </si>
  <si>
    <t>AU</t>
    <phoneticPr fontId="8"/>
  </si>
  <si>
    <t>AW</t>
    <phoneticPr fontId="8"/>
  </si>
  <si>
    <t>AX</t>
    <phoneticPr fontId="8"/>
  </si>
  <si>
    <t>廃食用油(BDF以外)</t>
  </si>
  <si>
    <t>AY</t>
    <phoneticPr fontId="8"/>
  </si>
  <si>
    <t>うちセメント等への直接投入</t>
  </si>
  <si>
    <t>AZ</t>
    <phoneticPr fontId="8"/>
  </si>
  <si>
    <t>BA</t>
    <phoneticPr fontId="8"/>
  </si>
  <si>
    <t>中間処理資源化</t>
    <phoneticPr fontId="8"/>
  </si>
  <si>
    <t>紙類(02、03、04を除く)</t>
    <phoneticPr fontId="8"/>
  </si>
  <si>
    <t>BC</t>
    <phoneticPr fontId="8"/>
  </si>
  <si>
    <t>BD</t>
    <phoneticPr fontId="8"/>
  </si>
  <si>
    <t>BE</t>
    <phoneticPr fontId="8"/>
  </si>
  <si>
    <t>中間処理資源化</t>
  </si>
  <si>
    <t>BF</t>
    <phoneticPr fontId="8"/>
  </si>
  <si>
    <t>BG</t>
    <phoneticPr fontId="8"/>
  </si>
  <si>
    <t>BH</t>
    <phoneticPr fontId="8"/>
  </si>
  <si>
    <t>BI</t>
    <phoneticPr fontId="8"/>
  </si>
  <si>
    <t>BJ</t>
    <phoneticPr fontId="8"/>
  </si>
  <si>
    <t>製品プラスチック</t>
  </si>
  <si>
    <t>BL</t>
    <phoneticPr fontId="8"/>
  </si>
  <si>
    <t>BM</t>
    <phoneticPr fontId="8"/>
  </si>
  <si>
    <t>BN</t>
    <phoneticPr fontId="8"/>
  </si>
  <si>
    <t>BO</t>
    <phoneticPr fontId="8"/>
  </si>
  <si>
    <t>BP</t>
    <phoneticPr fontId="8"/>
  </si>
  <si>
    <t>BQ</t>
    <phoneticPr fontId="8"/>
  </si>
  <si>
    <t>BR</t>
    <phoneticPr fontId="8"/>
  </si>
  <si>
    <t>BS</t>
    <phoneticPr fontId="8"/>
  </si>
  <si>
    <t>BT</t>
    <phoneticPr fontId="8"/>
  </si>
  <si>
    <t>BU</t>
    <phoneticPr fontId="8"/>
  </si>
  <si>
    <t>BV</t>
    <phoneticPr fontId="8"/>
  </si>
  <si>
    <t>廃食用油(BDF)</t>
  </si>
  <si>
    <t>BW</t>
    <phoneticPr fontId="8"/>
  </si>
  <si>
    <t>BX</t>
    <phoneticPr fontId="8"/>
  </si>
  <si>
    <t>BY</t>
    <phoneticPr fontId="8"/>
  </si>
  <si>
    <t>BZ</t>
    <phoneticPr fontId="8"/>
  </si>
  <si>
    <t>集団回収</t>
    <phoneticPr fontId="8"/>
  </si>
  <si>
    <t>CB</t>
    <phoneticPr fontId="8"/>
  </si>
  <si>
    <t>CC</t>
    <phoneticPr fontId="8"/>
  </si>
  <si>
    <t>CD</t>
    <phoneticPr fontId="8"/>
  </si>
  <si>
    <t>集団回収</t>
  </si>
  <si>
    <t>CE</t>
    <phoneticPr fontId="8"/>
  </si>
  <si>
    <t>CF</t>
    <phoneticPr fontId="8"/>
  </si>
  <si>
    <t>CG</t>
    <phoneticPr fontId="8"/>
  </si>
  <si>
    <t>CH</t>
    <phoneticPr fontId="8"/>
  </si>
  <si>
    <t>CI</t>
    <phoneticPr fontId="8"/>
  </si>
  <si>
    <t>CJ</t>
    <phoneticPr fontId="8"/>
  </si>
  <si>
    <t>CR</t>
    <phoneticPr fontId="8"/>
  </si>
  <si>
    <t>DX</t>
    <phoneticPr fontId="8"/>
  </si>
  <si>
    <t>中間処理後保管量</t>
    <phoneticPr fontId="8"/>
  </si>
  <si>
    <t>合計 処理量（令和6年度実績）ごみ処理フローシート</t>
    <phoneticPr fontId="8"/>
  </si>
  <si>
    <t>合計 処理量（令和6年度実績）</t>
    <phoneticPr fontId="8"/>
  </si>
  <si>
    <t>最終処分場</t>
    <phoneticPr fontId="8"/>
  </si>
  <si>
    <t>(21,09,03)</t>
    <phoneticPr fontId="8"/>
  </si>
  <si>
    <t>(21,09,01)</t>
    <phoneticPr fontId="8"/>
  </si>
  <si>
    <t>焼却残渣の埋立</t>
    <phoneticPr fontId="8"/>
  </si>
  <si>
    <t>(21,01,05)</t>
    <phoneticPr fontId="8"/>
  </si>
  <si>
    <t>収集ごみ＋直接搬入ごみ</t>
    <phoneticPr fontId="8"/>
  </si>
  <si>
    <t>(21,01,02)</t>
    <phoneticPr fontId="8"/>
  </si>
  <si>
    <t>(21,01,01)</t>
    <phoneticPr fontId="8"/>
  </si>
  <si>
    <t>(21,01,06)</t>
    <phoneticPr fontId="8"/>
  </si>
  <si>
    <t>（中間処理後保管量</t>
    <phoneticPr fontId="8"/>
  </si>
  <si>
    <t>処理残渣の焼却</t>
    <phoneticPr fontId="8"/>
  </si>
  <si>
    <t>(21,01,04)</t>
    <phoneticPr fontId="8"/>
  </si>
  <si>
    <t>処理残渣の埋立</t>
    <phoneticPr fontId="8"/>
  </si>
  <si>
    <t>(21,02,04)</t>
    <phoneticPr fontId="8"/>
  </si>
  <si>
    <t>(21,02,01)</t>
    <phoneticPr fontId="8"/>
  </si>
  <si>
    <t>(21,02,05)</t>
    <phoneticPr fontId="8"/>
  </si>
  <si>
    <t>(21,02,06)</t>
    <phoneticPr fontId="8"/>
  </si>
  <si>
    <t>(21,03,04)</t>
    <phoneticPr fontId="8"/>
  </si>
  <si>
    <t>(21,03,01)</t>
    <phoneticPr fontId="8"/>
  </si>
  <si>
    <t>(21,03,05)</t>
    <phoneticPr fontId="8"/>
  </si>
  <si>
    <t>その他　</t>
    <phoneticPr fontId="8"/>
  </si>
  <si>
    <t>(21,03,06)</t>
    <phoneticPr fontId="8"/>
  </si>
  <si>
    <t>焼却以外の中間処理施設</t>
    <phoneticPr fontId="8"/>
  </si>
  <si>
    <t>(21,04,04)</t>
    <phoneticPr fontId="8"/>
  </si>
  <si>
    <t>(21,04,01)</t>
    <phoneticPr fontId="8"/>
  </si>
  <si>
    <t>(21,04,05)</t>
    <phoneticPr fontId="8"/>
  </si>
  <si>
    <t>(21,04,06)</t>
    <phoneticPr fontId="8"/>
  </si>
  <si>
    <t>(21,05,04)</t>
    <phoneticPr fontId="8"/>
  </si>
  <si>
    <t>(21,05,01)</t>
    <phoneticPr fontId="8"/>
  </si>
  <si>
    <t>(21,05,05)</t>
    <phoneticPr fontId="8"/>
  </si>
  <si>
    <t>(21,05,06)</t>
    <phoneticPr fontId="8"/>
  </si>
  <si>
    <t>(21,06,04)</t>
    <phoneticPr fontId="8"/>
  </si>
  <si>
    <t>(21,06,01)</t>
    <phoneticPr fontId="8"/>
  </si>
  <si>
    <t>(21,06,05)</t>
    <phoneticPr fontId="8"/>
  </si>
  <si>
    <t>(21,06,06)</t>
    <phoneticPr fontId="8"/>
  </si>
  <si>
    <t>(21,07,04)</t>
    <phoneticPr fontId="8"/>
  </si>
  <si>
    <t>(21,07,01)</t>
    <phoneticPr fontId="8"/>
  </si>
  <si>
    <t>(21,07,05)</t>
    <phoneticPr fontId="8"/>
  </si>
  <si>
    <t>(21,07,06)</t>
    <phoneticPr fontId="8"/>
  </si>
  <si>
    <t>(21,08,04)</t>
    <phoneticPr fontId="8"/>
  </si>
  <si>
    <t>中間処理に伴う資源化量</t>
    <phoneticPr fontId="8"/>
  </si>
  <si>
    <t>(21,08,01)</t>
    <phoneticPr fontId="8"/>
  </si>
  <si>
    <t>(21,08,05)</t>
    <phoneticPr fontId="8"/>
  </si>
  <si>
    <t>　　計画収集人口</t>
    <phoneticPr fontId="8"/>
  </si>
  <si>
    <t>　　自家処理人口</t>
    <phoneticPr fontId="8"/>
  </si>
  <si>
    <t>資源化量合計</t>
    <phoneticPr fontId="8"/>
  </si>
  <si>
    <t>(20,20,01)</t>
    <phoneticPr fontId="8"/>
  </si>
  <si>
    <t>ごみ集計結果</t>
    <phoneticPr fontId="8"/>
  </si>
  <si>
    <t>合計 処理量（令和6年度実績）　ごみ処理フローシート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</si>
</sst>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.0;[Red]\-#,##0.0"/>
    <numFmt numFmtId="178" formatCode="#,##0\)_ ;[Red]\-#,##0\ \)"/>
    <numFmt numFmtId="179" formatCode="\(#,###\)"/>
  </numFmts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indexed="12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8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5" fillId="0" borderId="0"/>
    <xf numFmtId="0" fontId="5" fillId="0" borderId="0"/>
    <xf numFmtId="38" fontId="2" fillId="0" borderId="0" applyFont="0" applyFill="0" applyBorder="0" applyAlignment="0" applyProtection="0">
      <alignment vertical="center"/>
    </xf>
    <xf numFmtId="0" fontId="15" fillId="0" borderId="0"/>
  </cellStyleXfs>
  <cellXfs count="290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2" applyFont="1">
      <alignment vertical="center"/>
    </xf>
    <xf numFmtId="0" fontId="7" fillId="2" borderId="1" xfId="2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1" xfId="2" quotePrefix="1" applyFont="1" applyFill="1" applyBorder="1">
      <alignment vertical="center"/>
    </xf>
    <xf numFmtId="0" fontId="7" fillId="0" borderId="0" xfId="2" applyFont="1">
      <alignment vertical="center"/>
    </xf>
    <xf numFmtId="0" fontId="7" fillId="2" borderId="1" xfId="2" applyFont="1" applyFill="1" applyBorder="1">
      <alignment vertical="center"/>
    </xf>
    <xf numFmtId="0" fontId="7" fillId="0" borderId="0" xfId="2" applyFont="1" applyAlignment="1">
      <alignment horizontal="center" vertical="center"/>
    </xf>
    <xf numFmtId="49" fontId="7" fillId="0" borderId="0" xfId="2" applyNumberFormat="1" applyFont="1">
      <alignment vertical="center"/>
    </xf>
    <xf numFmtId="3" fontId="7" fillId="0" borderId="0" xfId="2" applyNumberFormat="1" applyFont="1">
      <alignment vertical="center"/>
    </xf>
    <xf numFmtId="3" fontId="7" fillId="0" borderId="0" xfId="2" applyNumberFormat="1" applyFont="1" applyAlignment="1">
      <alignment horizontal="right" vertical="center"/>
    </xf>
    <xf numFmtId="176" fontId="7" fillId="0" borderId="0" xfId="2" applyNumberFormat="1" applyFont="1" applyAlignment="1">
      <alignment horizontal="right" vertical="center"/>
    </xf>
    <xf numFmtId="0" fontId="5" fillId="3" borderId="1" xfId="0" applyFont="1" applyFill="1" applyBorder="1">
      <alignment vertical="center"/>
    </xf>
    <xf numFmtId="49" fontId="5" fillId="3" borderId="1" xfId="0" quotePrefix="1" applyNumberFormat="1" applyFont="1" applyFill="1" applyBorder="1">
      <alignment vertical="center"/>
    </xf>
    <xf numFmtId="0" fontId="5" fillId="3" borderId="1" xfId="0" applyFont="1" applyFill="1" applyBorder="1" applyAlignment="1">
      <alignment vertical="center" wrapText="1"/>
    </xf>
    <xf numFmtId="3" fontId="5" fillId="3" borderId="1" xfId="1" applyNumberFormat="1" applyFont="1" applyFill="1" applyBorder="1" applyAlignment="1">
      <alignment horizontal="right" vertical="center"/>
    </xf>
    <xf numFmtId="176" fontId="5" fillId="3" borderId="1" xfId="1" applyNumberFormat="1" applyFont="1" applyFill="1" applyBorder="1" applyAlignment="1">
      <alignment horizontal="right" vertical="center"/>
    </xf>
    <xf numFmtId="0" fontId="5" fillId="0" borderId="1" xfId="0" applyFont="1" applyBorder="1">
      <alignment vertical="center"/>
    </xf>
    <xf numFmtId="49" fontId="5" fillId="0" borderId="1" xfId="0" applyNumberFormat="1" applyFont="1" applyBorder="1">
      <alignment vertical="center"/>
    </xf>
    <xf numFmtId="3" fontId="5" fillId="0" borderId="1" xfId="0" applyNumberFormat="1" applyFont="1" applyBorder="1">
      <alignment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49" fontId="5" fillId="3" borderId="1" xfId="0" applyNumberFormat="1" applyFont="1" applyFill="1" applyBorder="1">
      <alignment vertical="center"/>
    </xf>
    <xf numFmtId="3" fontId="5" fillId="3" borderId="1" xfId="1" applyNumberFormat="1" applyFont="1" applyFill="1" applyBorder="1" applyAlignment="1">
      <alignment vertical="center" wrapText="1"/>
    </xf>
    <xf numFmtId="3" fontId="5" fillId="3" borderId="1" xfId="1" applyNumberFormat="1" applyFont="1" applyFill="1" applyBorder="1" applyAlignment="1">
      <alignment vertical="center"/>
    </xf>
    <xf numFmtId="0" fontId="7" fillId="2" borderId="2" xfId="2" quotePrefix="1" applyFont="1" applyFill="1" applyBorder="1">
      <alignment vertical="center"/>
    </xf>
    <xf numFmtId="0" fontId="7" fillId="2" borderId="2" xfId="2" applyFont="1" applyFill="1" applyBorder="1">
      <alignment vertical="center"/>
    </xf>
    <xf numFmtId="0" fontId="7" fillId="2" borderId="3" xfId="2" applyFont="1" applyFill="1" applyBorder="1">
      <alignment vertical="center"/>
    </xf>
    <xf numFmtId="0" fontId="5" fillId="0" borderId="0" xfId="2" applyFont="1" applyAlignment="1"/>
    <xf numFmtId="0" fontId="9" fillId="2" borderId="1" xfId="2" applyFont="1" applyFill="1" applyBorder="1" applyAlignment="1">
      <alignment vertical="center" wrapText="1"/>
    </xf>
    <xf numFmtId="0" fontId="9" fillId="2" borderId="1" xfId="2" quotePrefix="1" applyFont="1" applyFill="1" applyBorder="1" applyAlignment="1">
      <alignment vertical="center" wrapText="1"/>
    </xf>
    <xf numFmtId="0" fontId="9" fillId="2" borderId="1" xfId="3" quotePrefix="1" applyFont="1" applyFill="1" applyBorder="1" applyAlignment="1">
      <alignment vertical="center"/>
    </xf>
    <xf numFmtId="0" fontId="9" fillId="2" borderId="1" xfId="2" quotePrefix="1" applyFont="1" applyFill="1" applyBorder="1">
      <alignment vertical="center"/>
    </xf>
    <xf numFmtId="0" fontId="9" fillId="0" borderId="0" xfId="2" applyFont="1">
      <alignment vertical="center"/>
    </xf>
    <xf numFmtId="0" fontId="9" fillId="2" borderId="1" xfId="2" applyFont="1" applyFill="1" applyBorder="1">
      <alignment vertical="center"/>
    </xf>
    <xf numFmtId="0" fontId="9" fillId="0" borderId="0" xfId="2" applyFont="1" applyAlignment="1">
      <alignment horizontal="center" vertical="center"/>
    </xf>
    <xf numFmtId="0" fontId="7" fillId="0" borderId="0" xfId="2" applyFont="1" applyAlignment="1"/>
    <xf numFmtId="3" fontId="5" fillId="3" borderId="1" xfId="1" quotePrefix="1" applyNumberFormat="1" applyFont="1" applyFill="1" applyBorder="1" applyAlignment="1">
      <alignment horizontal="right" vertical="center"/>
    </xf>
    <xf numFmtId="0" fontId="5" fillId="3" borderId="1" xfId="1" applyNumberFormat="1" applyFont="1" applyFill="1" applyBorder="1" applyAlignment="1">
      <alignment horizontal="right" vertical="center"/>
    </xf>
    <xf numFmtId="0" fontId="5" fillId="0" borderId="1" xfId="0" applyFont="1" applyBorder="1" applyAlignment="1"/>
    <xf numFmtId="0" fontId="9" fillId="0" borderId="0" xfId="4" applyFont="1">
      <alignment vertical="center"/>
    </xf>
    <xf numFmtId="0" fontId="9" fillId="2" borderId="1" xfId="4" applyFont="1" applyFill="1" applyBorder="1">
      <alignment vertical="center"/>
    </xf>
    <xf numFmtId="0" fontId="9" fillId="2" borderId="1" xfId="4" quotePrefix="1" applyFont="1" applyFill="1" applyBorder="1" applyAlignment="1">
      <alignment vertical="center" wrapText="1"/>
    </xf>
    <xf numFmtId="0" fontId="9" fillId="2" borderId="1" xfId="4" applyFont="1" applyFill="1" applyBorder="1" applyAlignment="1">
      <alignment vertical="center" wrapText="1"/>
    </xf>
    <xf numFmtId="0" fontId="9" fillId="2" borderId="1" xfId="4" quotePrefix="1" applyFont="1" applyFill="1" applyBorder="1">
      <alignment vertical="center"/>
    </xf>
    <xf numFmtId="0" fontId="9" fillId="2" borderId="1" xfId="3" quotePrefix="1" applyFont="1" applyFill="1" applyBorder="1" applyAlignment="1">
      <alignment vertical="center" wrapText="1"/>
    </xf>
    <xf numFmtId="0" fontId="9" fillId="0" borderId="0" xfId="4" applyFont="1" applyAlignment="1">
      <alignment horizontal="center" vertical="center"/>
    </xf>
    <xf numFmtId="0" fontId="10" fillId="0" borderId="0" xfId="5" applyFont="1" applyAlignment="1">
      <alignment vertical="center"/>
    </xf>
    <xf numFmtId="49" fontId="10" fillId="0" borderId="0" xfId="5" applyNumberFormat="1" applyFont="1" applyAlignment="1">
      <alignment vertical="center"/>
    </xf>
    <xf numFmtId="0" fontId="10" fillId="0" borderId="0" xfId="5" applyFont="1" applyAlignment="1">
      <alignment vertical="center" wrapText="1"/>
    </xf>
    <xf numFmtId="0" fontId="11" fillId="0" borderId="0" xfId="5" applyFont="1" applyAlignment="1">
      <alignment horizontal="right" vertical="center"/>
    </xf>
    <xf numFmtId="49" fontId="12" fillId="0" borderId="4" xfId="5" applyNumberFormat="1" applyFont="1" applyBorder="1" applyAlignment="1" applyProtection="1">
      <alignment horizontal="center" vertical="center"/>
      <protection locked="0"/>
    </xf>
    <xf numFmtId="0" fontId="10" fillId="0" borderId="0" xfId="5" applyFont="1" applyAlignment="1">
      <alignment horizontal="left" vertical="center"/>
    </xf>
    <xf numFmtId="0" fontId="10" fillId="0" borderId="0" xfId="5" quotePrefix="1" applyFont="1" applyAlignment="1">
      <alignment horizontal="left" vertical="center"/>
    </xf>
    <xf numFmtId="0" fontId="10" fillId="0" borderId="0" xfId="5" applyFont="1" applyAlignment="1">
      <alignment horizontal="center" vertical="center"/>
    </xf>
    <xf numFmtId="0" fontId="10" fillId="4" borderId="0" xfId="5" applyFont="1" applyFill="1" applyAlignment="1">
      <alignment vertical="center"/>
    </xf>
    <xf numFmtId="0" fontId="2" fillId="0" borderId="0" xfId="2">
      <alignment vertical="center"/>
    </xf>
    <xf numFmtId="0" fontId="13" fillId="0" borderId="0" xfId="6" applyFont="1" applyAlignment="1">
      <alignment vertical="center"/>
    </xf>
    <xf numFmtId="0" fontId="14" fillId="0" borderId="0" xfId="6" applyFont="1" applyAlignment="1">
      <alignment vertical="center"/>
    </xf>
    <xf numFmtId="0" fontId="14" fillId="0" borderId="0" xfId="5" quotePrefix="1" applyFont="1" applyAlignment="1">
      <alignment horizontal="left" vertical="center"/>
    </xf>
    <xf numFmtId="0" fontId="10" fillId="0" borderId="12" xfId="5" applyFont="1" applyBorder="1" applyAlignment="1">
      <alignment vertical="center"/>
    </xf>
    <xf numFmtId="0" fontId="10" fillId="0" borderId="10" xfId="5" applyFont="1" applyBorder="1" applyAlignment="1">
      <alignment vertical="center"/>
    </xf>
    <xf numFmtId="0" fontId="10" fillId="0" borderId="11" xfId="5" applyFont="1" applyBorder="1" applyAlignment="1">
      <alignment vertical="center"/>
    </xf>
    <xf numFmtId="38" fontId="10" fillId="0" borderId="13" xfId="7" applyFont="1" applyFill="1" applyBorder="1" applyAlignment="1">
      <alignment vertical="center"/>
    </xf>
    <xf numFmtId="38" fontId="10" fillId="0" borderId="14" xfId="7" applyFont="1" applyFill="1" applyBorder="1" applyAlignment="1">
      <alignment vertical="center"/>
    </xf>
    <xf numFmtId="0" fontId="10" fillId="0" borderId="19" xfId="5" applyFont="1" applyBorder="1" applyAlignment="1">
      <alignment horizontal="center" vertical="center"/>
    </xf>
    <xf numFmtId="0" fontId="10" fillId="0" borderId="20" xfId="5" applyFont="1" applyBorder="1" applyAlignment="1">
      <alignment horizontal="center" vertical="center"/>
    </xf>
    <xf numFmtId="0" fontId="10" fillId="0" borderId="21" xfId="5" applyFont="1" applyBorder="1" applyAlignment="1">
      <alignment horizontal="center" vertical="center"/>
    </xf>
    <xf numFmtId="0" fontId="10" fillId="0" borderId="22" xfId="5" applyFont="1" applyBorder="1" applyAlignment="1">
      <alignment vertical="center"/>
    </xf>
    <xf numFmtId="0" fontId="10" fillId="0" borderId="23" xfId="5" applyFont="1" applyBorder="1" applyAlignment="1">
      <alignment vertical="center"/>
    </xf>
    <xf numFmtId="0" fontId="10" fillId="0" borderId="24" xfId="5" applyFont="1" applyBorder="1" applyAlignment="1">
      <alignment vertical="center"/>
    </xf>
    <xf numFmtId="38" fontId="10" fillId="0" borderId="25" xfId="7" applyFont="1" applyFill="1" applyBorder="1" applyAlignment="1">
      <alignment vertical="center"/>
    </xf>
    <xf numFmtId="0" fontId="10" fillId="0" borderId="26" xfId="5" applyFont="1" applyBorder="1" applyAlignment="1">
      <alignment vertical="center"/>
    </xf>
    <xf numFmtId="38" fontId="10" fillId="0" borderId="4" xfId="7" applyFont="1" applyFill="1" applyBorder="1" applyAlignment="1">
      <alignment vertical="center"/>
    </xf>
    <xf numFmtId="38" fontId="10" fillId="0" borderId="27" xfId="7" applyFont="1" applyFill="1" applyBorder="1" applyAlignment="1">
      <alignment horizontal="center" vertical="center"/>
    </xf>
    <xf numFmtId="38" fontId="10" fillId="0" borderId="28" xfId="7" applyFont="1" applyFill="1" applyBorder="1" applyAlignment="1">
      <alignment horizontal="center" vertical="center"/>
    </xf>
    <xf numFmtId="38" fontId="10" fillId="0" borderId="29" xfId="7" applyFont="1" applyFill="1" applyBorder="1" applyAlignment="1">
      <alignment horizontal="center" vertical="center"/>
    </xf>
    <xf numFmtId="38" fontId="10" fillId="0" borderId="8" xfId="7" applyFont="1" applyFill="1" applyBorder="1" applyAlignment="1">
      <alignment vertical="center"/>
    </xf>
    <xf numFmtId="38" fontId="10" fillId="0" borderId="30" xfId="7" applyFont="1" applyFill="1" applyBorder="1" applyAlignment="1">
      <alignment vertical="center"/>
    </xf>
    <xf numFmtId="0" fontId="10" fillId="0" borderId="32" xfId="5" applyFont="1" applyBorder="1" applyAlignment="1">
      <alignment vertical="center"/>
    </xf>
    <xf numFmtId="38" fontId="10" fillId="0" borderId="33" xfId="7" applyFont="1" applyFill="1" applyBorder="1" applyAlignment="1">
      <alignment horizontal="center" vertical="center"/>
    </xf>
    <xf numFmtId="38" fontId="10" fillId="0" borderId="34" xfId="7" applyFont="1" applyFill="1" applyBorder="1" applyAlignment="1">
      <alignment horizontal="center" vertical="center"/>
    </xf>
    <xf numFmtId="38" fontId="10" fillId="0" borderId="32" xfId="7" applyFont="1" applyFill="1" applyBorder="1" applyAlignment="1">
      <alignment horizontal="center" vertical="center"/>
    </xf>
    <xf numFmtId="0" fontId="10" fillId="0" borderId="13" xfId="5" applyFont="1" applyBorder="1" applyAlignment="1">
      <alignment horizontal="center" vertical="center"/>
    </xf>
    <xf numFmtId="0" fontId="10" fillId="0" borderId="38" xfId="5" applyFont="1" applyBorder="1" applyAlignment="1">
      <alignment vertical="center"/>
    </xf>
    <xf numFmtId="38" fontId="10" fillId="0" borderId="39" xfId="7" applyFont="1" applyFill="1" applyBorder="1" applyAlignment="1">
      <alignment horizontal="center" vertical="center"/>
    </xf>
    <xf numFmtId="38" fontId="10" fillId="0" borderId="1" xfId="7" applyFont="1" applyFill="1" applyBorder="1" applyAlignment="1">
      <alignment horizontal="center" vertical="center"/>
    </xf>
    <xf numFmtId="38" fontId="10" fillId="0" borderId="40" xfId="7" applyFont="1" applyFill="1" applyBorder="1" applyAlignment="1">
      <alignment horizontal="center" vertical="center"/>
    </xf>
    <xf numFmtId="0" fontId="10" fillId="0" borderId="25" xfId="5" applyFont="1" applyBorder="1" applyAlignment="1">
      <alignment horizontal="center" vertical="center"/>
    </xf>
    <xf numFmtId="0" fontId="10" fillId="0" borderId="0" xfId="5" quotePrefix="1" applyFont="1" applyAlignment="1">
      <alignment horizontal="center" vertical="center"/>
    </xf>
    <xf numFmtId="38" fontId="10" fillId="0" borderId="0" xfId="7" applyFont="1" applyFill="1" applyBorder="1" applyAlignment="1">
      <alignment vertical="center"/>
    </xf>
    <xf numFmtId="0" fontId="10" fillId="0" borderId="41" xfId="5" applyFont="1" applyBorder="1" applyAlignment="1">
      <alignment vertical="center"/>
    </xf>
    <xf numFmtId="38" fontId="10" fillId="0" borderId="4" xfId="7" applyFont="1" applyFill="1" applyBorder="1" applyAlignment="1">
      <alignment horizontal="center" vertical="center"/>
    </xf>
    <xf numFmtId="0" fontId="10" fillId="0" borderId="40" xfId="5" applyFont="1" applyBorder="1" applyAlignment="1">
      <alignment vertical="center"/>
    </xf>
    <xf numFmtId="0" fontId="10" fillId="0" borderId="43" xfId="5" applyFont="1" applyBorder="1" applyAlignment="1">
      <alignment vertical="center"/>
    </xf>
    <xf numFmtId="0" fontId="10" fillId="5" borderId="0" xfId="5" applyFont="1" applyFill="1" applyAlignment="1">
      <alignment vertical="center"/>
    </xf>
    <xf numFmtId="0" fontId="2" fillId="5" borderId="0" xfId="2" applyFill="1">
      <alignment vertical="center"/>
    </xf>
    <xf numFmtId="0" fontId="0" fillId="5" borderId="0" xfId="2" applyFont="1" applyFill="1">
      <alignment vertical="center"/>
    </xf>
    <xf numFmtId="0" fontId="10" fillId="0" borderId="46" xfId="5" applyFont="1" applyBorder="1" applyAlignment="1">
      <alignment vertical="center"/>
    </xf>
    <xf numFmtId="38" fontId="10" fillId="0" borderId="19" xfId="7" applyFont="1" applyFill="1" applyBorder="1" applyAlignment="1">
      <alignment horizontal="center" vertical="center"/>
    </xf>
    <xf numFmtId="38" fontId="10" fillId="0" borderId="20" xfId="7" applyFont="1" applyFill="1" applyBorder="1" applyAlignment="1">
      <alignment horizontal="center" vertical="center"/>
    </xf>
    <xf numFmtId="38" fontId="10" fillId="0" borderId="46" xfId="7" applyFont="1" applyFill="1" applyBorder="1" applyAlignment="1">
      <alignment horizontal="center" vertical="center"/>
    </xf>
    <xf numFmtId="0" fontId="10" fillId="0" borderId="30" xfId="5" applyFont="1" applyBorder="1" applyAlignment="1">
      <alignment horizontal="center" vertical="center"/>
    </xf>
    <xf numFmtId="0" fontId="10" fillId="0" borderId="15" xfId="5" applyFont="1" applyBorder="1" applyAlignment="1">
      <alignment horizontal="center" vertical="center" textRotation="255"/>
    </xf>
    <xf numFmtId="0" fontId="10" fillId="0" borderId="27" xfId="5" applyFont="1" applyBorder="1" applyAlignment="1">
      <alignment horizontal="left" vertical="center"/>
    </xf>
    <xf numFmtId="0" fontId="10" fillId="0" borderId="47" xfId="5" applyFont="1" applyBorder="1" applyAlignment="1">
      <alignment horizontal="left" vertical="center"/>
    </xf>
    <xf numFmtId="38" fontId="10" fillId="0" borderId="18" xfId="7" applyFont="1" applyFill="1" applyBorder="1" applyAlignment="1">
      <alignment vertical="center"/>
    </xf>
    <xf numFmtId="38" fontId="10" fillId="0" borderId="48" xfId="7" applyFont="1" applyFill="1" applyBorder="1" applyAlignment="1">
      <alignment horizontal="center" vertical="center"/>
    </xf>
    <xf numFmtId="38" fontId="10" fillId="0" borderId="49" xfId="7" applyFont="1" applyFill="1" applyBorder="1" applyAlignment="1">
      <alignment vertical="center"/>
    </xf>
    <xf numFmtId="38" fontId="10" fillId="0" borderId="50" xfId="7" applyFont="1" applyFill="1" applyBorder="1" applyAlignment="1">
      <alignment vertical="center"/>
    </xf>
    <xf numFmtId="0" fontId="10" fillId="0" borderId="9" xfId="5" applyFont="1" applyBorder="1" applyAlignment="1">
      <alignment horizontal="left" vertical="center"/>
    </xf>
    <xf numFmtId="0" fontId="10" fillId="0" borderId="51" xfId="5" applyFont="1" applyBorder="1" applyAlignment="1">
      <alignment horizontal="left" vertical="center"/>
    </xf>
    <xf numFmtId="38" fontId="10" fillId="0" borderId="52" xfId="7" applyFont="1" applyFill="1" applyBorder="1" applyAlignment="1">
      <alignment vertical="center"/>
    </xf>
    <xf numFmtId="38" fontId="10" fillId="0" borderId="53" xfId="7" applyFont="1" applyFill="1" applyBorder="1" applyAlignment="1">
      <alignment vertical="center"/>
    </xf>
    <xf numFmtId="38" fontId="10" fillId="0" borderId="34" xfId="7" applyFont="1" applyFill="1" applyBorder="1" applyAlignment="1">
      <alignment vertical="center"/>
    </xf>
    <xf numFmtId="38" fontId="10" fillId="0" borderId="54" xfId="7" applyFont="1" applyFill="1" applyBorder="1" applyAlignment="1">
      <alignment vertical="center"/>
    </xf>
    <xf numFmtId="0" fontId="10" fillId="0" borderId="55" xfId="5" applyFont="1" applyBorder="1" applyAlignment="1">
      <alignment horizontal="left" vertical="center"/>
    </xf>
    <xf numFmtId="0" fontId="10" fillId="0" borderId="23" xfId="5" applyFont="1" applyBorder="1" applyAlignment="1">
      <alignment horizontal="left" vertical="center"/>
    </xf>
    <xf numFmtId="38" fontId="10" fillId="0" borderId="56" xfId="7" applyFont="1" applyFill="1" applyBorder="1" applyAlignment="1">
      <alignment vertical="center"/>
    </xf>
    <xf numFmtId="38" fontId="10" fillId="0" borderId="1" xfId="7" applyFont="1" applyFill="1" applyBorder="1" applyAlignment="1">
      <alignment vertical="center"/>
    </xf>
    <xf numFmtId="38" fontId="10" fillId="0" borderId="40" xfId="7" applyFont="1" applyFill="1" applyBorder="1" applyAlignment="1">
      <alignment vertical="center"/>
    </xf>
    <xf numFmtId="0" fontId="10" fillId="0" borderId="57" xfId="5" applyFont="1" applyBorder="1" applyAlignment="1">
      <alignment vertical="center"/>
    </xf>
    <xf numFmtId="38" fontId="10" fillId="0" borderId="58" xfId="7" applyFont="1" applyFill="1" applyBorder="1" applyAlignment="1">
      <alignment vertical="center"/>
    </xf>
    <xf numFmtId="0" fontId="10" fillId="0" borderId="59" xfId="5" applyFont="1" applyBorder="1" applyAlignment="1">
      <alignment horizontal="left" vertical="center"/>
    </xf>
    <xf numFmtId="0" fontId="0" fillId="0" borderId="0" xfId="2" applyFont="1">
      <alignment vertical="center"/>
    </xf>
    <xf numFmtId="38" fontId="10" fillId="0" borderId="55" xfId="7" applyFont="1" applyFill="1" applyBorder="1" applyAlignment="1">
      <alignment vertical="center"/>
    </xf>
    <xf numFmtId="0" fontId="10" fillId="0" borderId="60" xfId="5" applyFont="1" applyBorder="1" applyAlignment="1">
      <alignment horizontal="left" vertical="center"/>
    </xf>
    <xf numFmtId="0" fontId="10" fillId="0" borderId="61" xfId="5" applyFont="1" applyBorder="1" applyAlignment="1">
      <alignment horizontal="left" vertical="center"/>
    </xf>
    <xf numFmtId="38" fontId="10" fillId="0" borderId="62" xfId="7" applyFont="1" applyFill="1" applyBorder="1" applyAlignment="1">
      <alignment vertical="center"/>
    </xf>
    <xf numFmtId="38" fontId="10" fillId="0" borderId="20" xfId="7" applyFont="1" applyFill="1" applyBorder="1" applyAlignment="1">
      <alignment vertical="center"/>
    </xf>
    <xf numFmtId="0" fontId="10" fillId="0" borderId="36" xfId="5" applyFont="1" applyBorder="1" applyAlignment="1">
      <alignment horizontal="left" vertical="center"/>
    </xf>
    <xf numFmtId="38" fontId="10" fillId="0" borderId="31" xfId="7" applyFont="1" applyFill="1" applyBorder="1" applyAlignment="1">
      <alignment vertical="center"/>
    </xf>
    <xf numFmtId="38" fontId="10" fillId="0" borderId="63" xfId="7" applyFont="1" applyFill="1" applyBorder="1" applyAlignment="1">
      <alignment vertical="center"/>
    </xf>
    <xf numFmtId="38" fontId="10" fillId="0" borderId="3" xfId="7" applyFont="1" applyFill="1" applyBorder="1" applyAlignment="1">
      <alignment vertical="center"/>
    </xf>
    <xf numFmtId="38" fontId="10" fillId="0" borderId="64" xfId="7" applyFont="1" applyFill="1" applyBorder="1" applyAlignment="1">
      <alignment vertical="center"/>
    </xf>
    <xf numFmtId="0" fontId="10" fillId="0" borderId="15" xfId="5" quotePrefix="1" applyFont="1" applyBorder="1" applyAlignment="1">
      <alignment horizontal="center" vertical="center" textRotation="255"/>
    </xf>
    <xf numFmtId="0" fontId="10" fillId="0" borderId="16" xfId="5" applyFont="1" applyBorder="1" applyAlignment="1">
      <alignment horizontal="left" vertical="center"/>
    </xf>
    <xf numFmtId="38" fontId="10" fillId="0" borderId="27" xfId="7" applyFont="1" applyFill="1" applyBorder="1" applyAlignment="1">
      <alignment vertical="center"/>
    </xf>
    <xf numFmtId="38" fontId="10" fillId="0" borderId="28" xfId="7" applyFont="1" applyFill="1" applyBorder="1" applyAlignment="1">
      <alignment vertical="center"/>
    </xf>
    <xf numFmtId="38" fontId="10" fillId="0" borderId="29" xfId="7" applyFont="1" applyFill="1" applyBorder="1" applyAlignment="1">
      <alignment vertical="center"/>
    </xf>
    <xf numFmtId="38" fontId="10" fillId="0" borderId="4" xfId="5" applyNumberFormat="1" applyFont="1" applyBorder="1" applyAlignment="1">
      <alignment vertical="center"/>
    </xf>
    <xf numFmtId="38" fontId="10" fillId="0" borderId="23" xfId="7" applyFont="1" applyFill="1" applyBorder="1" applyAlignment="1">
      <alignment vertical="center"/>
    </xf>
    <xf numFmtId="0" fontId="10" fillId="0" borderId="65" xfId="5" applyFont="1" applyBorder="1" applyAlignment="1">
      <alignment horizontal="left" vertical="center"/>
    </xf>
    <xf numFmtId="0" fontId="10" fillId="0" borderId="66" xfId="5" applyFont="1" applyBorder="1" applyAlignment="1">
      <alignment horizontal="left" vertical="center"/>
    </xf>
    <xf numFmtId="0" fontId="10" fillId="0" borderId="32" xfId="5" applyFont="1" applyBorder="1" applyAlignment="1">
      <alignment horizontal="left" vertical="center"/>
    </xf>
    <xf numFmtId="38" fontId="10" fillId="0" borderId="67" xfId="7" applyFont="1" applyFill="1" applyBorder="1" applyAlignment="1">
      <alignment horizontal="center" vertical="center"/>
    </xf>
    <xf numFmtId="38" fontId="10" fillId="0" borderId="66" xfId="7" applyFont="1" applyFill="1" applyBorder="1" applyAlignment="1">
      <alignment horizontal="center" vertical="center"/>
    </xf>
    <xf numFmtId="38" fontId="10" fillId="0" borderId="41" xfId="7" applyFont="1" applyFill="1" applyBorder="1" applyAlignment="1">
      <alignment vertical="center"/>
    </xf>
    <xf numFmtId="38" fontId="10" fillId="0" borderId="13" xfId="7" applyFont="1" applyFill="1" applyBorder="1" applyAlignment="1">
      <alignment horizontal="center" vertical="center"/>
    </xf>
    <xf numFmtId="0" fontId="10" fillId="0" borderId="61" xfId="5" applyFont="1" applyBorder="1" applyAlignment="1">
      <alignment horizontal="center" vertical="center"/>
    </xf>
    <xf numFmtId="0" fontId="10" fillId="0" borderId="68" xfId="5" applyFont="1" applyBorder="1" applyAlignment="1">
      <alignment horizontal="center" vertical="center"/>
    </xf>
    <xf numFmtId="0" fontId="10" fillId="0" borderId="69" xfId="5" applyFont="1" applyBorder="1" applyAlignment="1">
      <alignment horizontal="left" vertical="center"/>
    </xf>
    <xf numFmtId="0" fontId="10" fillId="0" borderId="70" xfId="5" applyFont="1" applyBorder="1" applyAlignment="1">
      <alignment horizontal="left" vertical="center"/>
    </xf>
    <xf numFmtId="0" fontId="10" fillId="0" borderId="2" xfId="5" applyFont="1" applyBorder="1" applyAlignment="1">
      <alignment horizontal="left" vertical="center"/>
    </xf>
    <xf numFmtId="38" fontId="10" fillId="0" borderId="71" xfId="7" applyFont="1" applyFill="1" applyBorder="1" applyAlignment="1">
      <alignment horizontal="center" vertical="center"/>
    </xf>
    <xf numFmtId="38" fontId="10" fillId="0" borderId="70" xfId="7" applyFont="1" applyFill="1" applyBorder="1" applyAlignment="1">
      <alignment vertical="center"/>
    </xf>
    <xf numFmtId="38" fontId="10" fillId="0" borderId="72" xfId="7" applyFont="1" applyFill="1" applyBorder="1" applyAlignment="1">
      <alignment horizontal="center" vertical="center"/>
    </xf>
    <xf numFmtId="38" fontId="10" fillId="0" borderId="30" xfId="7" applyFont="1" applyFill="1" applyBorder="1" applyAlignment="1">
      <alignment horizontal="center" vertical="center"/>
    </xf>
    <xf numFmtId="38" fontId="10" fillId="0" borderId="4" xfId="7" applyFont="1" applyFill="1" applyBorder="1" applyAlignment="1">
      <alignment horizontal="right" vertical="center"/>
    </xf>
    <xf numFmtId="38" fontId="10" fillId="0" borderId="27" xfId="7" applyFont="1" applyFill="1" applyBorder="1" applyAlignment="1">
      <alignment horizontal="right" vertical="center"/>
    </xf>
    <xf numFmtId="38" fontId="10" fillId="0" borderId="28" xfId="7" applyFont="1" applyFill="1" applyBorder="1" applyAlignment="1">
      <alignment horizontal="right" vertical="center"/>
    </xf>
    <xf numFmtId="38" fontId="10" fillId="0" borderId="29" xfId="7" applyFont="1" applyFill="1" applyBorder="1" applyAlignment="1">
      <alignment horizontal="right" vertical="center"/>
    </xf>
    <xf numFmtId="0" fontId="10" fillId="0" borderId="6" xfId="5" applyFont="1" applyBorder="1" applyAlignment="1">
      <alignment horizontal="left" vertical="center"/>
    </xf>
    <xf numFmtId="0" fontId="10" fillId="0" borderId="12" xfId="5" quotePrefix="1" applyFont="1" applyBorder="1" applyAlignment="1">
      <alignment horizontal="left" vertical="center"/>
    </xf>
    <xf numFmtId="0" fontId="10" fillId="0" borderId="33" xfId="5" applyFont="1" applyBorder="1" applyAlignment="1">
      <alignment vertical="center"/>
    </xf>
    <xf numFmtId="0" fontId="10" fillId="0" borderId="43" xfId="5" applyFont="1" applyBorder="1" applyAlignment="1">
      <alignment horizontal="center" vertical="center"/>
    </xf>
    <xf numFmtId="0" fontId="10" fillId="0" borderId="53" xfId="5" applyFont="1" applyBorder="1" applyAlignment="1">
      <alignment vertical="center"/>
    </xf>
    <xf numFmtId="0" fontId="10" fillId="0" borderId="34" xfId="5" applyFont="1" applyBorder="1" applyAlignment="1">
      <alignment horizontal="center" vertical="center"/>
    </xf>
    <xf numFmtId="0" fontId="10" fillId="0" borderId="22" xfId="5" quotePrefix="1" applyFont="1" applyBorder="1" applyAlignment="1">
      <alignment horizontal="center" vertical="center"/>
    </xf>
    <xf numFmtId="0" fontId="10" fillId="0" borderId="39" xfId="5" applyFont="1" applyBorder="1" applyAlignment="1">
      <alignment vertical="center"/>
    </xf>
    <xf numFmtId="0" fontId="10" fillId="0" borderId="38" xfId="5" applyFont="1" applyBorder="1" applyAlignment="1">
      <alignment horizontal="center" vertical="center"/>
    </xf>
    <xf numFmtId="0" fontId="10" fillId="0" borderId="56" xfId="5" applyFont="1" applyBorder="1" applyAlignment="1">
      <alignment horizontal="left" vertical="center"/>
    </xf>
    <xf numFmtId="38" fontId="10" fillId="0" borderId="38" xfId="7" applyFont="1" applyFill="1" applyBorder="1" applyAlignment="1">
      <alignment vertical="center"/>
    </xf>
    <xf numFmtId="0" fontId="10" fillId="0" borderId="22" xfId="5" applyFont="1" applyBorder="1" applyAlignment="1">
      <alignment horizontal="center" vertical="center"/>
    </xf>
    <xf numFmtId="0" fontId="15" fillId="0" borderId="0" xfId="8" quotePrefix="1" applyAlignment="1">
      <alignment vertical="center"/>
    </xf>
    <xf numFmtId="38" fontId="15" fillId="0" borderId="0" xfId="7" quotePrefix="1" applyFont="1" applyFill="1" applyAlignment="1">
      <alignment horizontal="left"/>
    </xf>
    <xf numFmtId="38" fontId="15" fillId="0" borderId="0" xfId="7" applyFont="1" applyFill="1" applyAlignment="1"/>
    <xf numFmtId="38" fontId="10" fillId="0" borderId="38" xfId="7" applyFont="1" applyFill="1" applyBorder="1" applyAlignment="1">
      <alignment horizontal="center" vertical="center"/>
    </xf>
    <xf numFmtId="0" fontId="10" fillId="0" borderId="0" xfId="5" applyFont="1" applyAlignment="1">
      <alignment horizontal="right" vertical="center"/>
    </xf>
    <xf numFmtId="38" fontId="10" fillId="0" borderId="56" xfId="5" applyNumberFormat="1" applyFont="1" applyBorder="1" applyAlignment="1">
      <alignment horizontal="left" vertical="center" wrapText="1"/>
    </xf>
    <xf numFmtId="38" fontId="10" fillId="0" borderId="69" xfId="5" applyNumberFormat="1" applyFont="1" applyBorder="1" applyAlignment="1">
      <alignment horizontal="left" vertical="center" wrapText="1"/>
    </xf>
    <xf numFmtId="38" fontId="10" fillId="0" borderId="62" xfId="5" applyNumberFormat="1" applyFont="1" applyBorder="1" applyAlignment="1">
      <alignment horizontal="left" vertical="center"/>
    </xf>
    <xf numFmtId="38" fontId="10" fillId="0" borderId="21" xfId="7" applyFont="1" applyFill="1" applyBorder="1" applyAlignment="1">
      <alignment vertical="center"/>
    </xf>
    <xf numFmtId="38" fontId="10" fillId="0" borderId="26" xfId="5" applyNumberFormat="1" applyFont="1" applyBorder="1" applyAlignment="1">
      <alignment vertical="center"/>
    </xf>
    <xf numFmtId="38" fontId="10" fillId="0" borderId="0" xfId="5" applyNumberFormat="1" applyFont="1" applyAlignment="1">
      <alignment vertical="center"/>
    </xf>
    <xf numFmtId="177" fontId="10" fillId="0" borderId="0" xfId="5" applyNumberFormat="1" applyFont="1" applyAlignment="1">
      <alignment vertical="center"/>
    </xf>
    <xf numFmtId="0" fontId="10" fillId="6" borderId="0" xfId="5" applyFont="1" applyFill="1" applyAlignment="1">
      <alignment vertical="center"/>
    </xf>
    <xf numFmtId="0" fontId="16" fillId="0" borderId="0" xfId="2" applyFont="1">
      <alignment vertical="center"/>
    </xf>
    <xf numFmtId="0" fontId="2" fillId="0" borderId="0" xfId="2" applyAlignment="1">
      <alignment vertical="center" wrapText="1"/>
    </xf>
    <xf numFmtId="38" fontId="15" fillId="0" borderId="0" xfId="7" applyFont="1" applyFill="1" applyAlignment="1">
      <alignment vertical="center"/>
    </xf>
    <xf numFmtId="38" fontId="15" fillId="0" borderId="5" xfId="7" quotePrefix="1" applyFont="1" applyFill="1" applyBorder="1" applyAlignment="1">
      <alignment horizontal="left" vertical="center"/>
    </xf>
    <xf numFmtId="38" fontId="15" fillId="0" borderId="7" xfId="7" applyFont="1" applyFill="1" applyBorder="1" applyAlignment="1">
      <alignment horizontal="right" vertical="center"/>
    </xf>
    <xf numFmtId="38" fontId="15" fillId="0" borderId="0" xfId="7" applyFont="1" applyFill="1" applyAlignment="1">
      <alignment horizontal="left" vertical="center"/>
    </xf>
    <xf numFmtId="38" fontId="15" fillId="0" borderId="0" xfId="7" applyFont="1" applyFill="1" applyAlignment="1">
      <alignment horizontal="center" vertical="center"/>
    </xf>
    <xf numFmtId="38" fontId="15" fillId="0" borderId="5" xfId="7" applyFont="1" applyFill="1" applyBorder="1" applyAlignment="1">
      <alignment vertical="center"/>
    </xf>
    <xf numFmtId="38" fontId="15" fillId="0" borderId="7" xfId="7" applyFont="1" applyFill="1" applyBorder="1" applyAlignment="1">
      <alignment vertical="center"/>
    </xf>
    <xf numFmtId="38" fontId="15" fillId="0" borderId="0" xfId="7" applyFont="1" applyFill="1" applyAlignment="1">
      <alignment vertical="center" wrapText="1"/>
    </xf>
    <xf numFmtId="38" fontId="15" fillId="0" borderId="0" xfId="7" applyFont="1" applyFill="1" applyBorder="1" applyAlignment="1">
      <alignment horizontal="right" vertical="center"/>
    </xf>
    <xf numFmtId="38" fontId="15" fillId="0" borderId="15" xfId="7" quotePrefix="1" applyFont="1" applyFill="1" applyBorder="1" applyAlignment="1">
      <alignment horizontal="left" vertical="center"/>
    </xf>
    <xf numFmtId="38" fontId="18" fillId="0" borderId="17" xfId="7" applyFont="1" applyFill="1" applyBorder="1" applyAlignment="1">
      <alignment horizontal="right" vertical="center"/>
    </xf>
    <xf numFmtId="38" fontId="15" fillId="0" borderId="0" xfId="7" applyFont="1" applyFill="1" applyAlignment="1">
      <alignment horizontal="right" vertical="center"/>
    </xf>
    <xf numFmtId="38" fontId="15" fillId="0" borderId="5" xfId="7" applyFont="1" applyFill="1" applyBorder="1" applyAlignment="1">
      <alignment horizontal="left" vertical="center"/>
    </xf>
    <xf numFmtId="38" fontId="15" fillId="0" borderId="5" xfId="7" applyFont="1" applyFill="1" applyBorder="1" applyAlignment="1">
      <alignment horizontal="distributed" vertical="center"/>
    </xf>
    <xf numFmtId="38" fontId="15" fillId="0" borderId="6" xfId="7" quotePrefix="1" applyFont="1" applyFill="1" applyBorder="1" applyAlignment="1">
      <alignment horizontal="left" vertical="center"/>
    </xf>
    <xf numFmtId="38" fontId="18" fillId="0" borderId="7" xfId="7" applyFont="1" applyFill="1" applyBorder="1" applyAlignment="1">
      <alignment horizontal="right" vertical="center"/>
    </xf>
    <xf numFmtId="38" fontId="15" fillId="0" borderId="73" xfId="7" applyFont="1" applyFill="1" applyBorder="1" applyAlignment="1">
      <alignment horizontal="distributed" vertical="center"/>
    </xf>
    <xf numFmtId="38" fontId="15" fillId="0" borderId="74" xfId="7" quotePrefix="1" applyFont="1" applyFill="1" applyBorder="1" applyAlignment="1">
      <alignment horizontal="left" vertical="center"/>
    </xf>
    <xf numFmtId="38" fontId="18" fillId="0" borderId="75" xfId="7" applyFont="1" applyFill="1" applyBorder="1" applyAlignment="1">
      <alignment horizontal="right" vertical="center"/>
    </xf>
    <xf numFmtId="38" fontId="19" fillId="0" borderId="0" xfId="7" applyFont="1" applyFill="1" applyAlignment="1">
      <alignment vertical="top"/>
    </xf>
    <xf numFmtId="38" fontId="19" fillId="0" borderId="0" xfId="7" applyFont="1" applyFill="1" applyAlignment="1">
      <alignment horizontal="right" vertical="top"/>
    </xf>
    <xf numFmtId="178" fontId="19" fillId="0" borderId="0" xfId="7" applyNumberFormat="1" applyFont="1" applyFill="1" applyAlignment="1">
      <alignment horizontal="right" vertical="top"/>
    </xf>
    <xf numFmtId="38" fontId="15" fillId="0" borderId="35" xfId="7" quotePrefix="1" applyFont="1" applyFill="1" applyBorder="1" applyAlignment="1">
      <alignment vertical="center"/>
    </xf>
    <xf numFmtId="38" fontId="18" fillId="0" borderId="37" xfId="7" applyFont="1" applyFill="1" applyBorder="1" applyAlignment="1">
      <alignment horizontal="right" vertical="center"/>
    </xf>
    <xf numFmtId="38" fontId="15" fillId="0" borderId="35" xfId="7" applyFont="1" applyFill="1" applyBorder="1" applyAlignment="1">
      <alignment horizontal="distributed" vertical="center"/>
    </xf>
    <xf numFmtId="38" fontId="15" fillId="0" borderId="36" xfId="7" quotePrefix="1" applyFont="1" applyFill="1" applyBorder="1" applyAlignment="1">
      <alignment horizontal="center" vertical="center"/>
    </xf>
    <xf numFmtId="38" fontId="20" fillId="0" borderId="0" xfId="7" applyFont="1" applyFill="1" applyAlignment="1">
      <alignment horizontal="right" vertical="center"/>
    </xf>
    <xf numFmtId="38" fontId="15" fillId="0" borderId="76" xfId="7" applyFont="1" applyFill="1" applyBorder="1" applyAlignment="1">
      <alignment horizontal="distributed" vertical="center"/>
    </xf>
    <xf numFmtId="38" fontId="15" fillId="0" borderId="77" xfId="7" quotePrefix="1" applyFont="1" applyFill="1" applyBorder="1" applyAlignment="1">
      <alignment horizontal="left" vertical="center"/>
    </xf>
    <xf numFmtId="38" fontId="18" fillId="0" borderId="78" xfId="7" quotePrefix="1" applyFont="1" applyFill="1" applyBorder="1" applyAlignment="1">
      <alignment horizontal="right" vertical="center"/>
    </xf>
    <xf numFmtId="38" fontId="15" fillId="0" borderId="15" xfId="7" applyFont="1" applyFill="1" applyBorder="1" applyAlignment="1">
      <alignment horizontal="distributed" vertical="center"/>
    </xf>
    <xf numFmtId="38" fontId="15" fillId="0" borderId="16" xfId="7" quotePrefix="1" applyFont="1" applyFill="1" applyBorder="1" applyAlignment="1">
      <alignment horizontal="left" vertical="center"/>
    </xf>
    <xf numFmtId="38" fontId="15" fillId="0" borderId="0" xfId="7" quotePrefix="1" applyFont="1" applyFill="1" applyBorder="1" applyAlignment="1">
      <alignment vertical="center"/>
    </xf>
    <xf numFmtId="179" fontId="20" fillId="0" borderId="0" xfId="7" applyNumberFormat="1" applyFont="1" applyFill="1" applyBorder="1" applyAlignment="1">
      <alignment horizontal="right" vertical="center"/>
    </xf>
    <xf numFmtId="38" fontId="15" fillId="0" borderId="36" xfId="7" applyFont="1" applyFill="1" applyBorder="1" applyAlignment="1">
      <alignment vertical="center"/>
    </xf>
    <xf numFmtId="38" fontId="20" fillId="0" borderId="0" xfId="7" applyFont="1" applyFill="1" applyAlignment="1">
      <alignment vertical="center"/>
    </xf>
    <xf numFmtId="38" fontId="15" fillId="0" borderId="35" xfId="7" applyFont="1" applyFill="1" applyBorder="1" applyAlignment="1">
      <alignment vertical="center"/>
    </xf>
    <xf numFmtId="38" fontId="18" fillId="0" borderId="79" xfId="7" applyFont="1" applyFill="1" applyBorder="1" applyAlignment="1">
      <alignment horizontal="right" vertical="center"/>
    </xf>
    <xf numFmtId="38" fontId="21" fillId="0" borderId="0" xfId="7" applyFont="1" applyFill="1" applyAlignment="1">
      <alignment vertical="center"/>
    </xf>
    <xf numFmtId="38" fontId="15" fillId="0" borderId="0" xfId="7" quotePrefix="1" applyFont="1" applyFill="1" applyAlignment="1">
      <alignment vertical="center"/>
    </xf>
    <xf numFmtId="38" fontId="18" fillId="0" borderId="78" xfId="7" applyFont="1" applyFill="1" applyBorder="1" applyAlignment="1">
      <alignment horizontal="right" vertical="center"/>
    </xf>
    <xf numFmtId="179" fontId="15" fillId="0" borderId="0" xfId="7" applyNumberFormat="1" applyFont="1" applyFill="1" applyBorder="1" applyAlignment="1">
      <alignment horizontal="right" vertical="center"/>
    </xf>
    <xf numFmtId="38" fontId="15" fillId="0" borderId="80" xfId="7" applyFont="1" applyFill="1" applyBorder="1" applyAlignment="1">
      <alignment vertical="center"/>
    </xf>
    <xf numFmtId="38" fontId="15" fillId="0" borderId="0" xfId="7" applyFont="1" applyFill="1" applyBorder="1" applyAlignment="1">
      <alignment vertical="center"/>
    </xf>
    <xf numFmtId="38" fontId="18" fillId="0" borderId="0" xfId="7" applyFont="1" applyFill="1" applyBorder="1" applyAlignment="1">
      <alignment horizontal="right" vertical="center"/>
    </xf>
    <xf numFmtId="38" fontId="15" fillId="0" borderId="77" xfId="7" applyFont="1" applyFill="1" applyBorder="1" applyAlignment="1">
      <alignment vertical="center"/>
    </xf>
    <xf numFmtId="38" fontId="15" fillId="0" borderId="35" xfId="7" quotePrefix="1" applyFont="1" applyFill="1" applyBorder="1" applyAlignment="1">
      <alignment horizontal="left" vertical="center"/>
    </xf>
    <xf numFmtId="38" fontId="15" fillId="0" borderId="74" xfId="7" applyFont="1" applyFill="1" applyBorder="1" applyAlignment="1">
      <alignment vertical="center"/>
    </xf>
    <xf numFmtId="38" fontId="15" fillId="0" borderId="0" xfId="7" quotePrefix="1" applyFont="1" applyFill="1" applyAlignment="1">
      <alignment horizontal="left" vertical="center"/>
    </xf>
    <xf numFmtId="38" fontId="15" fillId="0" borderId="0" xfId="7" quotePrefix="1" applyFont="1" applyFill="1" applyBorder="1" applyAlignment="1">
      <alignment horizontal="left" vertical="center"/>
    </xf>
    <xf numFmtId="38" fontId="15" fillId="0" borderId="16" xfId="7" applyFont="1" applyFill="1" applyBorder="1" applyAlignment="1">
      <alignment vertical="center"/>
    </xf>
    <xf numFmtId="38" fontId="15" fillId="0" borderId="81" xfId="7" applyFont="1" applyFill="1" applyBorder="1" applyAlignment="1">
      <alignment horizontal="distributed" vertical="center"/>
    </xf>
    <xf numFmtId="38" fontId="15" fillId="0" borderId="80" xfId="7" quotePrefix="1" applyFont="1" applyFill="1" applyBorder="1" applyAlignment="1">
      <alignment horizontal="left" vertical="center"/>
    </xf>
    <xf numFmtId="38" fontId="15" fillId="0" borderId="9" xfId="7" quotePrefix="1" applyFont="1" applyFill="1" applyBorder="1" applyAlignment="1">
      <alignment horizontal="left" vertical="center"/>
    </xf>
    <xf numFmtId="38" fontId="18" fillId="0" borderId="11" xfId="7" applyFont="1" applyFill="1" applyBorder="1" applyAlignment="1">
      <alignment horizontal="right" vertical="center"/>
    </xf>
    <xf numFmtId="38" fontId="15" fillId="0" borderId="55" xfId="7" quotePrefix="1" applyFont="1" applyFill="1" applyBorder="1" applyAlignment="1">
      <alignment horizontal="left" vertical="center"/>
    </xf>
    <xf numFmtId="38" fontId="18" fillId="0" borderId="24" xfId="7" applyFont="1" applyFill="1" applyBorder="1" applyAlignment="1">
      <alignment horizontal="right" vertical="center"/>
    </xf>
    <xf numFmtId="38" fontId="15" fillId="0" borderId="60" xfId="7" applyFont="1" applyFill="1" applyBorder="1" applyAlignment="1">
      <alignment vertical="center"/>
    </xf>
    <xf numFmtId="38" fontId="18" fillId="0" borderId="68" xfId="7" applyFont="1" applyFill="1" applyBorder="1" applyAlignment="1">
      <alignment horizontal="right" vertical="center"/>
    </xf>
    <xf numFmtId="38" fontId="15" fillId="0" borderId="0" xfId="7" applyFont="1" applyFill="1" applyAlignment="1">
      <alignment horizontal="left"/>
    </xf>
    <xf numFmtId="38" fontId="15" fillId="0" borderId="0" xfId="7" applyFont="1" applyFill="1" applyAlignment="1">
      <alignment horizontal="center"/>
    </xf>
    <xf numFmtId="0" fontId="10" fillId="0" borderId="35" xfId="5" applyFont="1" applyBorder="1" applyAlignment="1">
      <alignment horizontal="center" vertical="center"/>
    </xf>
    <xf numFmtId="0" fontId="10" fillId="0" borderId="36" xfId="5" applyFont="1" applyBorder="1" applyAlignment="1">
      <alignment horizontal="center" vertical="center"/>
    </xf>
    <xf numFmtId="0" fontId="10" fillId="0" borderId="37" xfId="5" applyFont="1" applyBorder="1" applyAlignment="1">
      <alignment horizontal="center" vertical="center"/>
    </xf>
    <xf numFmtId="0" fontId="10" fillId="0" borderId="15" xfId="5" applyFont="1" applyBorder="1" applyAlignment="1">
      <alignment horizontal="left" vertical="center"/>
    </xf>
    <xf numFmtId="0" fontId="10" fillId="0" borderId="16" xfId="5" applyFont="1" applyBorder="1" applyAlignment="1">
      <alignment horizontal="left" vertical="center"/>
    </xf>
    <xf numFmtId="0" fontId="10" fillId="0" borderId="17" xfId="5" applyFont="1" applyBorder="1" applyAlignment="1">
      <alignment horizontal="left" vertical="center"/>
    </xf>
    <xf numFmtId="0" fontId="10" fillId="0" borderId="15" xfId="5" applyFont="1" applyBorder="1" applyAlignment="1">
      <alignment horizontal="center" vertical="center"/>
    </xf>
    <xf numFmtId="0" fontId="10" fillId="0" borderId="16" xfId="5" applyFont="1" applyBorder="1" applyAlignment="1">
      <alignment horizontal="center" vertical="center"/>
    </xf>
    <xf numFmtId="0" fontId="10" fillId="0" borderId="17" xfId="5" applyFont="1" applyBorder="1" applyAlignment="1">
      <alignment horizontal="center" vertical="center"/>
    </xf>
    <xf numFmtId="0" fontId="10" fillId="0" borderId="12" xfId="5" applyFont="1" applyBorder="1" applyAlignment="1">
      <alignment horizontal="center" vertical="center" textRotation="255"/>
    </xf>
    <xf numFmtId="0" fontId="10" fillId="0" borderId="22" xfId="5" applyFont="1" applyBorder="1" applyAlignment="1">
      <alignment horizontal="center" vertical="center" textRotation="255"/>
    </xf>
    <xf numFmtId="0" fontId="10" fillId="0" borderId="45" xfId="5" applyFont="1" applyBorder="1" applyAlignment="1">
      <alignment horizontal="center" vertical="center" textRotation="255"/>
    </xf>
    <xf numFmtId="0" fontId="10" fillId="0" borderId="5" xfId="5" applyFont="1" applyBorder="1" applyAlignment="1">
      <alignment horizontal="center" vertical="center" textRotation="255"/>
    </xf>
    <xf numFmtId="0" fontId="10" fillId="0" borderId="14" xfId="5" applyFont="1" applyBorder="1" applyAlignment="1">
      <alignment horizontal="center" vertical="center" textRotation="255"/>
    </xf>
    <xf numFmtId="0" fontId="10" fillId="0" borderId="15" xfId="5" applyFont="1" applyBorder="1" applyAlignment="1">
      <alignment horizontal="center" vertical="center" textRotation="255"/>
    </xf>
    <xf numFmtId="0" fontId="10" fillId="0" borderId="42" xfId="5" applyFont="1" applyBorder="1" applyAlignment="1">
      <alignment horizontal="center" vertical="center" textRotation="255"/>
    </xf>
    <xf numFmtId="0" fontId="10" fillId="0" borderId="44" xfId="5" applyFont="1" applyBorder="1" applyAlignment="1">
      <alignment horizontal="center" vertical="center" textRotation="255"/>
    </xf>
    <xf numFmtId="0" fontId="10" fillId="0" borderId="54" xfId="5" applyFont="1" applyBorder="1" applyAlignment="1">
      <alignment horizontal="center" vertical="center" textRotation="255"/>
    </xf>
    <xf numFmtId="0" fontId="10" fillId="0" borderId="8" xfId="5" applyFont="1" applyBorder="1" applyAlignment="1">
      <alignment horizontal="center" vertical="center" textRotation="255"/>
    </xf>
    <xf numFmtId="0" fontId="10" fillId="0" borderId="31" xfId="5" applyFont="1" applyBorder="1" applyAlignment="1">
      <alignment horizontal="center" vertical="center" textRotation="255"/>
    </xf>
    <xf numFmtId="0" fontId="10" fillId="0" borderId="2" xfId="5" applyFont="1" applyBorder="1" applyAlignment="1">
      <alignment horizontal="center" vertical="center" textRotation="255"/>
    </xf>
    <xf numFmtId="0" fontId="10" fillId="0" borderId="5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/>
    </xf>
    <xf numFmtId="0" fontId="10" fillId="0" borderId="18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0" fillId="0" borderId="10" xfId="5" applyFont="1" applyBorder="1" applyAlignment="1">
      <alignment horizontal="center" vertical="center"/>
    </xf>
    <xf numFmtId="0" fontId="10" fillId="0" borderId="11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 wrapText="1"/>
    </xf>
    <xf numFmtId="0" fontId="10" fillId="0" borderId="18" xfId="5" applyFont="1" applyBorder="1" applyAlignment="1">
      <alignment horizontal="center" vertical="center" wrapText="1"/>
    </xf>
    <xf numFmtId="38" fontId="17" fillId="0" borderId="0" xfId="7" quotePrefix="1" applyFont="1" applyFill="1" applyAlignment="1">
      <alignment horizontal="center" vertical="center"/>
    </xf>
    <xf numFmtId="38" fontId="17" fillId="0" borderId="0" xfId="7" quotePrefix="1" applyFont="1" applyFill="1" applyAlignment="1">
      <alignment horizontal="center" vertical="center" wrapText="1"/>
    </xf>
    <xf numFmtId="38" fontId="15" fillId="0" borderId="0" xfId="7" applyFont="1" applyFill="1" applyAlignment="1">
      <alignment horizontal="center" vertical="center"/>
    </xf>
    <xf numFmtId="38" fontId="18" fillId="0" borderId="0" xfId="7" applyFont="1" applyFill="1" applyAlignment="1">
      <alignment horizontal="center" vertical="center"/>
    </xf>
    <xf numFmtId="38" fontId="18" fillId="0" borderId="16" xfId="7" applyFont="1" applyFill="1" applyBorder="1" applyAlignment="1">
      <alignment horizontal="center" vertical="center"/>
    </xf>
  </cellXfs>
  <cellStyles count="9">
    <cellStyle name="桁区切り" xfId="1" builtinId="6"/>
    <cellStyle name="桁区切り 2" xfId="7" xr:uid="{584A49BA-B2F3-4113-AF55-6F53FD582921}"/>
    <cellStyle name="標準" xfId="0" builtinId="0"/>
    <cellStyle name="標準 2" xfId="2" xr:uid="{12D8D6DA-752C-4E3F-B230-23EE90CEDC7A}"/>
    <cellStyle name="標準 2_H19集計結果（ごみ処理状況） 2" xfId="4" xr:uid="{F0E03AEB-4B52-4291-ABC1-378495DE7BCC}"/>
    <cellStyle name="標準_H12集計結果（ごみ処理状況）" xfId="5" xr:uid="{9532DA94-6CD5-4E76-8CE7-5868827DBE93}"/>
    <cellStyle name="標準_H12集計結果（経費）" xfId="6" xr:uid="{0E71EE59-2FB5-496C-BF24-D2F94781F47E}"/>
    <cellStyle name="標準_新ごみフローシート" xfId="8" xr:uid="{D15C7230-0FB5-4B13-B666-99B27B21899A}"/>
    <cellStyle name="標準_表ごみPrg" xfId="3" xr:uid="{F756BCDD-D517-482D-BC8C-A0F6E493AF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36</xdr:row>
      <xdr:rowOff>180975</xdr:rowOff>
    </xdr:from>
    <xdr:to>
      <xdr:col>13</xdr:col>
      <xdr:colOff>485775</xdr:colOff>
      <xdr:row>36</xdr:row>
      <xdr:rowOff>180975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31C6717-6511-45AC-996A-CBE7410CBDDC}"/>
            </a:ext>
          </a:extLst>
        </xdr:cNvPr>
        <xdr:cNvSpPr>
          <a:spLocks noChangeShapeType="1"/>
        </xdr:cNvSpPr>
      </xdr:nvSpPr>
      <xdr:spPr bwMode="auto">
        <a:xfrm flipV="1">
          <a:off x="11753850" y="9734550"/>
          <a:ext cx="466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6</xdr:row>
      <xdr:rowOff>200025</xdr:rowOff>
    </xdr:from>
    <xdr:to>
      <xdr:col>15</xdr:col>
      <xdr:colOff>0</xdr:colOff>
      <xdr:row>6</xdr:row>
      <xdr:rowOff>209550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29AB3E3-BBEA-4A94-8177-56DF8CE50C05}"/>
            </a:ext>
          </a:extLst>
        </xdr:cNvPr>
        <xdr:cNvSpPr>
          <a:spLocks noChangeShapeType="1"/>
        </xdr:cNvSpPr>
      </xdr:nvSpPr>
      <xdr:spPr bwMode="auto">
        <a:xfrm flipV="1">
          <a:off x="11744325" y="1466850"/>
          <a:ext cx="1647825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152400</xdr:rowOff>
    </xdr:from>
    <xdr:to>
      <xdr:col>13</xdr:col>
      <xdr:colOff>247650</xdr:colOff>
      <xdr:row>9</xdr:row>
      <xdr:rowOff>152400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837A3AEA-3068-4A60-8FF3-79A9BE03CDE0}"/>
            </a:ext>
          </a:extLst>
        </xdr:cNvPr>
        <xdr:cNvSpPr>
          <a:spLocks noChangeShapeType="1"/>
        </xdr:cNvSpPr>
      </xdr:nvSpPr>
      <xdr:spPr bwMode="auto">
        <a:xfrm>
          <a:off x="11734800" y="2247900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152400</xdr:rowOff>
    </xdr:from>
    <xdr:to>
      <xdr:col>14</xdr:col>
      <xdr:colOff>0</xdr:colOff>
      <xdr:row>9</xdr:row>
      <xdr:rowOff>152400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63234F08-7C55-4A89-98EA-C21380A2C3A0}"/>
            </a:ext>
          </a:extLst>
        </xdr:cNvPr>
        <xdr:cNvSpPr>
          <a:spLocks noChangeShapeType="1"/>
        </xdr:cNvSpPr>
      </xdr:nvSpPr>
      <xdr:spPr bwMode="auto">
        <a:xfrm>
          <a:off x="12220575" y="2247900"/>
          <a:ext cx="49530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9</xdr:row>
      <xdr:rowOff>152400</xdr:rowOff>
    </xdr:from>
    <xdr:to>
      <xdr:col>13</xdr:col>
      <xdr:colOff>257175</xdr:colOff>
      <xdr:row>35</xdr:row>
      <xdr:rowOff>200025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1B4C1EE-5F6C-4032-A40B-10E97F358347}"/>
            </a:ext>
          </a:extLst>
        </xdr:cNvPr>
        <xdr:cNvSpPr>
          <a:spLocks noChangeShapeType="1"/>
        </xdr:cNvSpPr>
      </xdr:nvSpPr>
      <xdr:spPr bwMode="auto">
        <a:xfrm>
          <a:off x="11991975" y="2247900"/>
          <a:ext cx="0" cy="7229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180975</xdr:rowOff>
    </xdr:from>
    <xdr:to>
      <xdr:col>13</xdr:col>
      <xdr:colOff>485775</xdr:colOff>
      <xdr:row>36</xdr:row>
      <xdr:rowOff>200025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88F89CC6-1523-4899-854B-BE98C66B47A7}"/>
            </a:ext>
          </a:extLst>
        </xdr:cNvPr>
        <xdr:cNvSpPr>
          <a:spLocks noChangeShapeType="1"/>
        </xdr:cNvSpPr>
      </xdr:nvSpPr>
      <xdr:spPr bwMode="auto">
        <a:xfrm>
          <a:off x="12220575" y="2276475"/>
          <a:ext cx="0" cy="74771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13</xdr:row>
      <xdr:rowOff>200025</xdr:rowOff>
    </xdr:from>
    <xdr:to>
      <xdr:col>13</xdr:col>
      <xdr:colOff>723900</xdr:colOff>
      <xdr:row>13</xdr:row>
      <xdr:rowOff>200025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DA7FEDE-A67C-4ABF-84DA-01CB12843083}"/>
            </a:ext>
          </a:extLst>
        </xdr:cNvPr>
        <xdr:cNvSpPr>
          <a:spLocks noChangeShapeType="1"/>
        </xdr:cNvSpPr>
      </xdr:nvSpPr>
      <xdr:spPr bwMode="auto">
        <a:xfrm flipH="1">
          <a:off x="11744325" y="340042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723900</xdr:colOff>
      <xdr:row>7</xdr:row>
      <xdr:rowOff>200025</xdr:rowOff>
    </xdr:from>
    <xdr:to>
      <xdr:col>13</xdr:col>
      <xdr:colOff>723900</xdr:colOff>
      <xdr:row>39</xdr:row>
      <xdr:rowOff>9525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26ADFEE7-4800-46C5-B362-61B9836AD8C5}"/>
            </a:ext>
          </a:extLst>
        </xdr:cNvPr>
        <xdr:cNvSpPr>
          <a:spLocks noChangeShapeType="1"/>
        </xdr:cNvSpPr>
      </xdr:nvSpPr>
      <xdr:spPr bwMode="auto">
        <a:xfrm flipH="1">
          <a:off x="12458700" y="1743075"/>
          <a:ext cx="0" cy="88106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142875</xdr:rowOff>
    </xdr:from>
    <xdr:to>
      <xdr:col>13</xdr:col>
      <xdr:colOff>723900</xdr:colOff>
      <xdr:row>25</xdr:row>
      <xdr:rowOff>142875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36622C06-C9D6-495A-8670-8F8D0A75F940}"/>
            </a:ext>
          </a:extLst>
        </xdr:cNvPr>
        <xdr:cNvSpPr>
          <a:spLocks noChangeShapeType="1"/>
        </xdr:cNvSpPr>
      </xdr:nvSpPr>
      <xdr:spPr bwMode="auto">
        <a:xfrm flipV="1">
          <a:off x="11744325" y="66579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21</xdr:row>
      <xdr:rowOff>180975</xdr:rowOff>
    </xdr:from>
    <xdr:to>
      <xdr:col>13</xdr:col>
      <xdr:colOff>723900</xdr:colOff>
      <xdr:row>21</xdr:row>
      <xdr:rowOff>180975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9ACB602C-B7E0-4269-BCA7-8C4CF2D618A5}"/>
            </a:ext>
          </a:extLst>
        </xdr:cNvPr>
        <xdr:cNvSpPr>
          <a:spLocks noChangeShapeType="1"/>
        </xdr:cNvSpPr>
      </xdr:nvSpPr>
      <xdr:spPr bwMode="auto">
        <a:xfrm flipV="1">
          <a:off x="11744325" y="55911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152400</xdr:rowOff>
    </xdr:from>
    <xdr:to>
      <xdr:col>13</xdr:col>
      <xdr:colOff>704850</xdr:colOff>
      <xdr:row>17</xdr:row>
      <xdr:rowOff>152400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EA8EE05F-FE56-4D93-86AE-7907D2945108}"/>
            </a:ext>
          </a:extLst>
        </xdr:cNvPr>
        <xdr:cNvSpPr>
          <a:spLocks noChangeShapeType="1"/>
        </xdr:cNvSpPr>
      </xdr:nvSpPr>
      <xdr:spPr bwMode="auto">
        <a:xfrm>
          <a:off x="11734800" y="4457700"/>
          <a:ext cx="7048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7</xdr:row>
      <xdr:rowOff>190500</xdr:rowOff>
    </xdr:from>
    <xdr:to>
      <xdr:col>13</xdr:col>
      <xdr:colOff>723900</xdr:colOff>
      <xdr:row>7</xdr:row>
      <xdr:rowOff>190500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6C4707A6-467B-40AF-8967-6489B8CE85F0}"/>
            </a:ext>
          </a:extLst>
        </xdr:cNvPr>
        <xdr:cNvSpPr>
          <a:spLocks noChangeShapeType="1"/>
        </xdr:cNvSpPr>
      </xdr:nvSpPr>
      <xdr:spPr bwMode="auto">
        <a:xfrm flipV="1">
          <a:off x="11744325" y="173355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228600</xdr:rowOff>
    </xdr:from>
    <xdr:to>
      <xdr:col>13</xdr:col>
      <xdr:colOff>257175</xdr:colOff>
      <xdr:row>11</xdr:row>
      <xdr:rowOff>228600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CFCD1553-37A3-422F-A12A-40817B5EAA9F}"/>
            </a:ext>
          </a:extLst>
        </xdr:cNvPr>
        <xdr:cNvSpPr>
          <a:spLocks noChangeShapeType="1"/>
        </xdr:cNvSpPr>
      </xdr:nvSpPr>
      <xdr:spPr bwMode="auto">
        <a:xfrm>
          <a:off x="11734800" y="2876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190500</xdr:rowOff>
    </xdr:from>
    <xdr:to>
      <xdr:col>13</xdr:col>
      <xdr:colOff>257175</xdr:colOff>
      <xdr:row>15</xdr:row>
      <xdr:rowOff>190500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72D416DD-87AE-434C-B525-BDABFBC1E1CA}"/>
            </a:ext>
          </a:extLst>
        </xdr:cNvPr>
        <xdr:cNvSpPr>
          <a:spLocks noChangeShapeType="1"/>
        </xdr:cNvSpPr>
      </xdr:nvSpPr>
      <xdr:spPr bwMode="auto">
        <a:xfrm flipV="1">
          <a:off x="11734800" y="39433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19</xdr:row>
      <xdr:rowOff>190500</xdr:rowOff>
    </xdr:from>
    <xdr:to>
      <xdr:col>13</xdr:col>
      <xdr:colOff>257175</xdr:colOff>
      <xdr:row>19</xdr:row>
      <xdr:rowOff>190500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DEE5898A-7378-4865-873E-D5DE24BD5EB2}"/>
            </a:ext>
          </a:extLst>
        </xdr:cNvPr>
        <xdr:cNvSpPr>
          <a:spLocks noChangeShapeType="1"/>
        </xdr:cNvSpPr>
      </xdr:nvSpPr>
      <xdr:spPr bwMode="auto">
        <a:xfrm>
          <a:off x="11734800" y="50482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23</xdr:row>
      <xdr:rowOff>200025</xdr:rowOff>
    </xdr:from>
    <xdr:to>
      <xdr:col>13</xdr:col>
      <xdr:colOff>257175</xdr:colOff>
      <xdr:row>23</xdr:row>
      <xdr:rowOff>200025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5E6F5A10-D198-4C95-A2B6-23E38A0F86E0}"/>
            </a:ext>
          </a:extLst>
        </xdr:cNvPr>
        <xdr:cNvSpPr>
          <a:spLocks noChangeShapeType="1"/>
        </xdr:cNvSpPr>
      </xdr:nvSpPr>
      <xdr:spPr bwMode="auto">
        <a:xfrm>
          <a:off x="11744325" y="61626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190500</xdr:rowOff>
    </xdr:from>
    <xdr:to>
      <xdr:col>13</xdr:col>
      <xdr:colOff>485775</xdr:colOff>
      <xdr:row>12</xdr:row>
      <xdr:rowOff>190500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CFDF7152-D3E0-46D4-9AE2-161566E8AC0F}"/>
            </a:ext>
          </a:extLst>
        </xdr:cNvPr>
        <xdr:cNvSpPr>
          <a:spLocks noChangeShapeType="1"/>
        </xdr:cNvSpPr>
      </xdr:nvSpPr>
      <xdr:spPr bwMode="auto">
        <a:xfrm>
          <a:off x="11734800" y="31146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16</xdr:row>
      <xdr:rowOff>171450</xdr:rowOff>
    </xdr:from>
    <xdr:to>
      <xdr:col>13</xdr:col>
      <xdr:colOff>485775</xdr:colOff>
      <xdr:row>16</xdr:row>
      <xdr:rowOff>180975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8E571101-A8A3-4A8D-86C5-3E912322E47E}"/>
            </a:ext>
          </a:extLst>
        </xdr:cNvPr>
        <xdr:cNvSpPr>
          <a:spLocks noChangeShapeType="1"/>
        </xdr:cNvSpPr>
      </xdr:nvSpPr>
      <xdr:spPr bwMode="auto">
        <a:xfrm>
          <a:off x="11744325" y="4200525"/>
          <a:ext cx="476250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190500</xdr:rowOff>
    </xdr:from>
    <xdr:to>
      <xdr:col>13</xdr:col>
      <xdr:colOff>476250</xdr:colOff>
      <xdr:row>20</xdr:row>
      <xdr:rowOff>190500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F3DE1F28-E3A5-4276-AA03-272C1329B010}"/>
            </a:ext>
          </a:extLst>
        </xdr:cNvPr>
        <xdr:cNvSpPr>
          <a:spLocks noChangeShapeType="1"/>
        </xdr:cNvSpPr>
      </xdr:nvSpPr>
      <xdr:spPr bwMode="auto">
        <a:xfrm flipV="1">
          <a:off x="11734800" y="5324475"/>
          <a:ext cx="47625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24</xdr:row>
      <xdr:rowOff>142875</xdr:rowOff>
    </xdr:from>
    <xdr:to>
      <xdr:col>13</xdr:col>
      <xdr:colOff>495300</xdr:colOff>
      <xdr:row>24</xdr:row>
      <xdr:rowOff>142875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BCB255E4-9276-46E3-A6DD-7844FF0080BC}"/>
            </a:ext>
          </a:extLst>
        </xdr:cNvPr>
        <xdr:cNvSpPr>
          <a:spLocks noChangeShapeType="1"/>
        </xdr:cNvSpPr>
      </xdr:nvSpPr>
      <xdr:spPr bwMode="auto">
        <a:xfrm>
          <a:off x="11744325" y="6381750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14</xdr:col>
      <xdr:colOff>0</xdr:colOff>
      <xdr:row>4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792E22B1-CAE8-471D-B981-8535BA777452}"/>
            </a:ext>
          </a:extLst>
        </xdr:cNvPr>
        <xdr:cNvSpPr>
          <a:spLocks noChangeShapeType="1"/>
        </xdr:cNvSpPr>
      </xdr:nvSpPr>
      <xdr:spPr bwMode="auto">
        <a:xfrm>
          <a:off x="5391150" y="714375"/>
          <a:ext cx="7324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561975</xdr:colOff>
      <xdr:row>4</xdr:row>
      <xdr:rowOff>295275</xdr:rowOff>
    </xdr:from>
    <xdr:to>
      <xdr:col>15</xdr:col>
      <xdr:colOff>561975</xdr:colOff>
      <xdr:row>8</xdr:row>
      <xdr:rowOff>295275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C2F466AE-7137-468C-ABD1-B807BA7058E3}"/>
            </a:ext>
          </a:extLst>
        </xdr:cNvPr>
        <xdr:cNvSpPr>
          <a:spLocks noChangeShapeType="1"/>
        </xdr:cNvSpPr>
      </xdr:nvSpPr>
      <xdr:spPr bwMode="auto">
        <a:xfrm flipH="1" flipV="1">
          <a:off x="13954125" y="990600"/>
          <a:ext cx="0" cy="110490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9</xdr:row>
      <xdr:rowOff>152400</xdr:rowOff>
    </xdr:from>
    <xdr:to>
      <xdr:col>10</xdr:col>
      <xdr:colOff>0</xdr:colOff>
      <xdr:row>9</xdr:row>
      <xdr:rowOff>152400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96649371-D6A9-4A88-A2BF-5B994D22AE7C}"/>
            </a:ext>
          </a:extLst>
        </xdr:cNvPr>
        <xdr:cNvSpPr>
          <a:spLocks noChangeShapeType="1"/>
        </xdr:cNvSpPr>
      </xdr:nvSpPr>
      <xdr:spPr bwMode="auto">
        <a:xfrm>
          <a:off x="5734050" y="2247900"/>
          <a:ext cx="2800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39</xdr:row>
      <xdr:rowOff>19050</xdr:rowOff>
    </xdr:from>
    <xdr:to>
      <xdr:col>13</xdr:col>
      <xdr:colOff>942975</xdr:colOff>
      <xdr:row>39</xdr:row>
      <xdr:rowOff>28575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D62148B2-B3FB-4C8B-B291-9F6CE240761F}"/>
            </a:ext>
          </a:extLst>
        </xdr:cNvPr>
        <xdr:cNvSpPr>
          <a:spLocks noChangeShapeType="1"/>
        </xdr:cNvSpPr>
      </xdr:nvSpPr>
      <xdr:spPr bwMode="auto">
        <a:xfrm>
          <a:off x="5400675" y="10563225"/>
          <a:ext cx="727710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4</xdr:row>
      <xdr:rowOff>0</xdr:rowOff>
    </xdr:from>
    <xdr:to>
      <xdr:col>3</xdr:col>
      <xdr:colOff>466725</xdr:colOff>
      <xdr:row>38</xdr:row>
      <xdr:rowOff>314325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E6A87FB4-38A3-4BBF-B7DB-B8F03D305126}"/>
            </a:ext>
          </a:extLst>
        </xdr:cNvPr>
        <xdr:cNvSpPr>
          <a:spLocks noChangeShapeType="1"/>
        </xdr:cNvSpPr>
      </xdr:nvSpPr>
      <xdr:spPr bwMode="auto">
        <a:xfrm>
          <a:off x="3209925" y="714375"/>
          <a:ext cx="0" cy="9829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9</xdr:row>
      <xdr:rowOff>180975</xdr:rowOff>
    </xdr:from>
    <xdr:to>
      <xdr:col>3</xdr:col>
      <xdr:colOff>190500</xdr:colOff>
      <xdr:row>21</xdr:row>
      <xdr:rowOff>200025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6064090E-BBB7-409B-AF55-886D028040B0}"/>
            </a:ext>
          </a:extLst>
        </xdr:cNvPr>
        <xdr:cNvSpPr>
          <a:spLocks noChangeShapeType="1"/>
        </xdr:cNvSpPr>
      </xdr:nvSpPr>
      <xdr:spPr bwMode="auto">
        <a:xfrm>
          <a:off x="2933700" y="2276475"/>
          <a:ext cx="0" cy="3333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247650</xdr:rowOff>
    </xdr:from>
    <xdr:to>
      <xdr:col>3</xdr:col>
      <xdr:colOff>200025</xdr:colOff>
      <xdr:row>13</xdr:row>
      <xdr:rowOff>247650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54FEB93C-F8A4-4FE3-810B-80068C07DEA2}"/>
            </a:ext>
          </a:extLst>
        </xdr:cNvPr>
        <xdr:cNvSpPr>
          <a:spLocks noChangeShapeType="1"/>
        </xdr:cNvSpPr>
      </xdr:nvSpPr>
      <xdr:spPr bwMode="auto">
        <a:xfrm>
          <a:off x="2752725" y="3448050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9</xdr:row>
      <xdr:rowOff>171450</xdr:rowOff>
    </xdr:from>
    <xdr:to>
      <xdr:col>3</xdr:col>
      <xdr:colOff>190500</xdr:colOff>
      <xdr:row>9</xdr:row>
      <xdr:rowOff>171450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AB3ED5AB-2DE1-406C-998D-18F883BA1E8F}"/>
            </a:ext>
          </a:extLst>
        </xdr:cNvPr>
        <xdr:cNvSpPr>
          <a:spLocks noChangeShapeType="1"/>
        </xdr:cNvSpPr>
      </xdr:nvSpPr>
      <xdr:spPr bwMode="auto">
        <a:xfrm>
          <a:off x="2752725" y="226695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11</xdr:row>
      <xdr:rowOff>180975</xdr:rowOff>
    </xdr:from>
    <xdr:to>
      <xdr:col>3</xdr:col>
      <xdr:colOff>190500</xdr:colOff>
      <xdr:row>11</xdr:row>
      <xdr:rowOff>180975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A9D7E546-5C20-4471-AA45-771830909ADA}"/>
            </a:ext>
          </a:extLst>
        </xdr:cNvPr>
        <xdr:cNvSpPr>
          <a:spLocks noChangeShapeType="1"/>
        </xdr:cNvSpPr>
      </xdr:nvSpPr>
      <xdr:spPr bwMode="auto">
        <a:xfrm>
          <a:off x="2743200" y="28289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190500</xdr:rowOff>
    </xdr:from>
    <xdr:to>
      <xdr:col>3</xdr:col>
      <xdr:colOff>466725</xdr:colOff>
      <xdr:row>15</xdr:row>
      <xdr:rowOff>190500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2B02CFB4-BEAC-4D10-89F7-99438BB3555C}"/>
            </a:ext>
          </a:extLst>
        </xdr:cNvPr>
        <xdr:cNvSpPr>
          <a:spLocks noChangeShapeType="1"/>
        </xdr:cNvSpPr>
      </xdr:nvSpPr>
      <xdr:spPr bwMode="auto">
        <a:xfrm>
          <a:off x="2752725" y="394335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17</xdr:row>
      <xdr:rowOff>180975</xdr:rowOff>
    </xdr:from>
    <xdr:to>
      <xdr:col>3</xdr:col>
      <xdr:colOff>180975</xdr:colOff>
      <xdr:row>17</xdr:row>
      <xdr:rowOff>180975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A4066B9F-25FF-468B-A04E-ECD03933B533}"/>
            </a:ext>
          </a:extLst>
        </xdr:cNvPr>
        <xdr:cNvSpPr>
          <a:spLocks noChangeShapeType="1"/>
        </xdr:cNvSpPr>
      </xdr:nvSpPr>
      <xdr:spPr bwMode="auto">
        <a:xfrm>
          <a:off x="2752725" y="448627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180975</xdr:rowOff>
    </xdr:from>
    <xdr:to>
      <xdr:col>3</xdr:col>
      <xdr:colOff>190500</xdr:colOff>
      <xdr:row>19</xdr:row>
      <xdr:rowOff>180975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2131FF03-8BC1-4C39-B45D-4867E0B909EB}"/>
            </a:ext>
          </a:extLst>
        </xdr:cNvPr>
        <xdr:cNvSpPr>
          <a:spLocks noChangeShapeType="1"/>
        </xdr:cNvSpPr>
      </xdr:nvSpPr>
      <xdr:spPr bwMode="auto">
        <a:xfrm>
          <a:off x="2743200" y="50387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21</xdr:row>
      <xdr:rowOff>190500</xdr:rowOff>
    </xdr:from>
    <xdr:to>
      <xdr:col>3</xdr:col>
      <xdr:colOff>200025</xdr:colOff>
      <xdr:row>21</xdr:row>
      <xdr:rowOff>190500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53449257-D197-4F1A-88ED-17456DDF943F}"/>
            </a:ext>
          </a:extLst>
        </xdr:cNvPr>
        <xdr:cNvSpPr>
          <a:spLocks noChangeShapeType="1"/>
        </xdr:cNvSpPr>
      </xdr:nvSpPr>
      <xdr:spPr bwMode="auto">
        <a:xfrm>
          <a:off x="2743200" y="56007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id="{FD9C4D04-30A5-4116-9C2B-6ED57F4DE0E9}"/>
            </a:ext>
          </a:extLst>
        </xdr:cNvPr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20</xdr:row>
      <xdr:rowOff>28575</xdr:rowOff>
    </xdr:from>
    <xdr:to>
      <xdr:col>4</xdr:col>
      <xdr:colOff>9525</xdr:colOff>
      <xdr:row>20</xdr:row>
      <xdr:rowOff>28575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70D0D148-58A8-4F69-8B6A-D98004FFEDF0}"/>
            </a:ext>
          </a:extLst>
        </xdr:cNvPr>
        <xdr:cNvSpPr>
          <a:spLocks noChangeShapeType="1"/>
        </xdr:cNvSpPr>
      </xdr:nvSpPr>
      <xdr:spPr bwMode="auto">
        <a:xfrm>
          <a:off x="3209925" y="516255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7</xdr:row>
      <xdr:rowOff>9525</xdr:rowOff>
    </xdr:from>
    <xdr:to>
      <xdr:col>4</xdr:col>
      <xdr:colOff>9525</xdr:colOff>
      <xdr:row>7</xdr:row>
      <xdr:rowOff>9525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52B9B621-206B-49D2-98F3-05056AEA63DB}"/>
            </a:ext>
          </a:extLst>
        </xdr:cNvPr>
        <xdr:cNvSpPr>
          <a:spLocks noChangeShapeType="1"/>
        </xdr:cNvSpPr>
      </xdr:nvSpPr>
      <xdr:spPr bwMode="auto">
        <a:xfrm>
          <a:off x="3209925" y="155257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447675</xdr:colOff>
      <xdr:row>4</xdr:row>
      <xdr:rowOff>0</xdr:rowOff>
    </xdr:from>
    <xdr:to>
      <xdr:col>4</xdr:col>
      <xdr:colOff>9525</xdr:colOff>
      <xdr:row>4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C14EB33F-6C78-4C08-A497-CD053D09589E}"/>
            </a:ext>
          </a:extLst>
        </xdr:cNvPr>
        <xdr:cNvSpPr>
          <a:spLocks noChangeShapeType="1"/>
        </xdr:cNvSpPr>
      </xdr:nvSpPr>
      <xdr:spPr bwMode="auto">
        <a:xfrm flipV="1">
          <a:off x="3190875" y="71437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9525</xdr:colOff>
      <xdr:row>7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8F055A06-8EED-4A01-A008-23F002E97F67}"/>
            </a:ext>
          </a:extLst>
        </xdr:cNvPr>
        <xdr:cNvSpPr>
          <a:spLocks noChangeShapeType="1"/>
        </xdr:cNvSpPr>
      </xdr:nvSpPr>
      <xdr:spPr bwMode="auto">
        <a:xfrm>
          <a:off x="5391150" y="1543050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9525</xdr:rowOff>
    </xdr:from>
    <xdr:to>
      <xdr:col>6</xdr:col>
      <xdr:colOff>314325</xdr:colOff>
      <xdr:row>36</xdr:row>
      <xdr:rowOff>9525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ADCD3AF4-EA40-48AB-A1CB-D94DE323EC81}"/>
            </a:ext>
          </a:extLst>
        </xdr:cNvPr>
        <xdr:cNvSpPr>
          <a:spLocks noChangeShapeType="1"/>
        </xdr:cNvSpPr>
      </xdr:nvSpPr>
      <xdr:spPr bwMode="auto">
        <a:xfrm>
          <a:off x="5705475" y="2933700"/>
          <a:ext cx="0" cy="662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6</xdr:col>
      <xdr:colOff>304800</xdr:colOff>
      <xdr:row>20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A94D5A44-9D3F-46EB-850A-A6DAEB08BD64}"/>
            </a:ext>
          </a:extLst>
        </xdr:cNvPr>
        <xdr:cNvSpPr>
          <a:spLocks noChangeShapeType="1"/>
        </xdr:cNvSpPr>
      </xdr:nvSpPr>
      <xdr:spPr bwMode="auto">
        <a:xfrm>
          <a:off x="5391150" y="5133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0</xdr:rowOff>
    </xdr:from>
    <xdr:to>
      <xdr:col>7</xdr:col>
      <xdr:colOff>9525</xdr:colOff>
      <xdr:row>12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48B312CF-0DE9-40F1-B055-11C79853054D}"/>
            </a:ext>
          </a:extLst>
        </xdr:cNvPr>
        <xdr:cNvSpPr>
          <a:spLocks noChangeShapeType="1"/>
        </xdr:cNvSpPr>
      </xdr:nvSpPr>
      <xdr:spPr bwMode="auto">
        <a:xfrm flipV="1">
          <a:off x="5705475" y="29241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32</xdr:row>
      <xdr:rowOff>9525</xdr:rowOff>
    </xdr:from>
    <xdr:to>
      <xdr:col>7</xdr:col>
      <xdr:colOff>9525</xdr:colOff>
      <xdr:row>32</xdr:row>
      <xdr:rowOff>9525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2A90EE42-4AC5-4F4F-8DC4-E609E7EED0C1}"/>
            </a:ext>
          </a:extLst>
        </xdr:cNvPr>
        <xdr:cNvSpPr>
          <a:spLocks noChangeShapeType="1"/>
        </xdr:cNvSpPr>
      </xdr:nvSpPr>
      <xdr:spPr bwMode="auto">
        <a:xfrm>
          <a:off x="5705475" y="845820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323850</xdr:colOff>
      <xdr:row>16</xdr:row>
      <xdr:rowOff>0</xdr:rowOff>
    </xdr:from>
    <xdr:to>
      <xdr:col>7</xdr:col>
      <xdr:colOff>19050</xdr:colOff>
      <xdr:row>16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BBB7FF6A-2FA4-4007-8FCC-1D9F612A4D5B}"/>
            </a:ext>
          </a:extLst>
        </xdr:cNvPr>
        <xdr:cNvSpPr>
          <a:spLocks noChangeShapeType="1"/>
        </xdr:cNvSpPr>
      </xdr:nvSpPr>
      <xdr:spPr bwMode="auto">
        <a:xfrm flipV="1">
          <a:off x="5715000" y="40290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D36F1BF5-17DE-455A-8D6A-A4D98FF4A52A}"/>
            </a:ext>
          </a:extLst>
        </xdr:cNvPr>
        <xdr:cNvSpPr>
          <a:spLocks noChangeShapeType="1"/>
        </xdr:cNvSpPr>
      </xdr:nvSpPr>
      <xdr:spPr bwMode="auto">
        <a:xfrm>
          <a:off x="5695950" y="7343775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133350</xdr:rowOff>
    </xdr:from>
    <xdr:to>
      <xdr:col>10</xdr:col>
      <xdr:colOff>0</xdr:colOff>
      <xdr:row>11</xdr:row>
      <xdr:rowOff>133350</xdr:rowOff>
    </xdr:to>
    <xdr:sp macro="" textlink="">
      <xdr:nvSpPr>
        <xdr:cNvPr id="46" name="Line 45">
          <a:extLst>
            <a:ext uri="{FF2B5EF4-FFF2-40B4-BE49-F238E27FC236}">
              <a16:creationId xmlns:a16="http://schemas.microsoft.com/office/drawing/2014/main" id="{44BB742B-3ED3-47EE-A42F-0E735155D480}"/>
            </a:ext>
          </a:extLst>
        </xdr:cNvPr>
        <xdr:cNvSpPr>
          <a:spLocks noChangeShapeType="1"/>
        </xdr:cNvSpPr>
      </xdr:nvSpPr>
      <xdr:spPr bwMode="auto">
        <a:xfrm>
          <a:off x="7867650" y="27813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114300</xdr:rowOff>
    </xdr:from>
    <xdr:to>
      <xdr:col>10</xdr:col>
      <xdr:colOff>0</xdr:colOff>
      <xdr:row>31</xdr:row>
      <xdr:rowOff>114300</xdr:rowOff>
    </xdr:to>
    <xdr:sp macro="" textlink="">
      <xdr:nvSpPr>
        <xdr:cNvPr id="47" name="Line 46">
          <a:extLst>
            <a:ext uri="{FF2B5EF4-FFF2-40B4-BE49-F238E27FC236}">
              <a16:creationId xmlns:a16="http://schemas.microsoft.com/office/drawing/2014/main" id="{AA92FDED-A8F0-44D3-8710-03B3ACCF3EF4}"/>
            </a:ext>
          </a:extLst>
        </xdr:cNvPr>
        <xdr:cNvSpPr>
          <a:spLocks noChangeShapeType="1"/>
        </xdr:cNvSpPr>
      </xdr:nvSpPr>
      <xdr:spPr bwMode="auto">
        <a:xfrm flipV="1">
          <a:off x="7867650" y="82867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15</xdr:row>
      <xdr:rowOff>180975</xdr:rowOff>
    </xdr:from>
    <xdr:to>
      <xdr:col>10</xdr:col>
      <xdr:colOff>0</xdr:colOff>
      <xdr:row>15</xdr:row>
      <xdr:rowOff>180975</xdr:rowOff>
    </xdr:to>
    <xdr:sp macro="" textlink="">
      <xdr:nvSpPr>
        <xdr:cNvPr id="48" name="Line 47">
          <a:extLst>
            <a:ext uri="{FF2B5EF4-FFF2-40B4-BE49-F238E27FC236}">
              <a16:creationId xmlns:a16="http://schemas.microsoft.com/office/drawing/2014/main" id="{1564C76C-79B5-4D51-B263-D0DBAF9780AC}"/>
            </a:ext>
          </a:extLst>
        </xdr:cNvPr>
        <xdr:cNvSpPr>
          <a:spLocks noChangeShapeType="1"/>
        </xdr:cNvSpPr>
      </xdr:nvSpPr>
      <xdr:spPr bwMode="auto">
        <a:xfrm flipV="1">
          <a:off x="7877175" y="3933825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123825</xdr:rowOff>
    </xdr:from>
    <xdr:to>
      <xdr:col>10</xdr:col>
      <xdr:colOff>0</xdr:colOff>
      <xdr:row>27</xdr:row>
      <xdr:rowOff>123825</xdr:rowOff>
    </xdr:to>
    <xdr:sp macro="" textlink="">
      <xdr:nvSpPr>
        <xdr:cNvPr id="49" name="Line 48">
          <a:extLst>
            <a:ext uri="{FF2B5EF4-FFF2-40B4-BE49-F238E27FC236}">
              <a16:creationId xmlns:a16="http://schemas.microsoft.com/office/drawing/2014/main" id="{D9E765A7-2A71-498D-A84F-92AEA10CEB64}"/>
            </a:ext>
          </a:extLst>
        </xdr:cNvPr>
        <xdr:cNvSpPr>
          <a:spLocks noChangeShapeType="1"/>
        </xdr:cNvSpPr>
      </xdr:nvSpPr>
      <xdr:spPr bwMode="auto">
        <a:xfrm>
          <a:off x="7867650" y="7191375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11</xdr:row>
      <xdr:rowOff>133350</xdr:rowOff>
    </xdr:from>
    <xdr:to>
      <xdr:col>9</xdr:col>
      <xdr:colOff>390525</xdr:colOff>
      <xdr:row>13</xdr:row>
      <xdr:rowOff>114300</xdr:rowOff>
    </xdr:to>
    <xdr:sp macro="" textlink="">
      <xdr:nvSpPr>
        <xdr:cNvPr id="50" name="Line 49">
          <a:extLst>
            <a:ext uri="{FF2B5EF4-FFF2-40B4-BE49-F238E27FC236}">
              <a16:creationId xmlns:a16="http://schemas.microsoft.com/office/drawing/2014/main" id="{F4EDAEAA-7A0B-4290-B23F-A9DC88B66814}"/>
            </a:ext>
          </a:extLst>
        </xdr:cNvPr>
        <xdr:cNvSpPr>
          <a:spLocks noChangeShapeType="1"/>
        </xdr:cNvSpPr>
      </xdr:nvSpPr>
      <xdr:spPr bwMode="auto">
        <a:xfrm>
          <a:off x="8258175" y="278130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31</xdr:row>
      <xdr:rowOff>114300</xdr:rowOff>
    </xdr:from>
    <xdr:to>
      <xdr:col>9</xdr:col>
      <xdr:colOff>390525</xdr:colOff>
      <xdr:row>33</xdr:row>
      <xdr:rowOff>95250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A03FC971-BC81-4608-A5BB-DC4027646E9F}"/>
            </a:ext>
          </a:extLst>
        </xdr:cNvPr>
        <xdr:cNvSpPr>
          <a:spLocks noChangeShapeType="1"/>
        </xdr:cNvSpPr>
      </xdr:nvSpPr>
      <xdr:spPr bwMode="auto">
        <a:xfrm>
          <a:off x="8258175" y="828675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15</xdr:row>
      <xdr:rowOff>180975</xdr:rowOff>
    </xdr:from>
    <xdr:to>
      <xdr:col>9</xdr:col>
      <xdr:colOff>390525</xdr:colOff>
      <xdr:row>17</xdr:row>
      <xdr:rowOff>152400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B043AD6D-73F6-45B8-A814-F9B8345A6C52}"/>
            </a:ext>
          </a:extLst>
        </xdr:cNvPr>
        <xdr:cNvSpPr>
          <a:spLocks noChangeShapeType="1"/>
        </xdr:cNvSpPr>
      </xdr:nvSpPr>
      <xdr:spPr bwMode="auto">
        <a:xfrm>
          <a:off x="8258175" y="393382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27</xdr:row>
      <xdr:rowOff>123825</xdr:rowOff>
    </xdr:from>
    <xdr:to>
      <xdr:col>9</xdr:col>
      <xdr:colOff>390525</xdr:colOff>
      <xdr:row>29</xdr:row>
      <xdr:rowOff>95250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B31AA848-4018-4E4F-B3D6-A2F34AF5DBAD}"/>
            </a:ext>
          </a:extLst>
        </xdr:cNvPr>
        <xdr:cNvSpPr>
          <a:spLocks noChangeShapeType="1"/>
        </xdr:cNvSpPr>
      </xdr:nvSpPr>
      <xdr:spPr bwMode="auto">
        <a:xfrm>
          <a:off x="8258175" y="719137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7</xdr:row>
      <xdr:rowOff>0</xdr:rowOff>
    </xdr:from>
    <xdr:to>
      <xdr:col>6</xdr:col>
      <xdr:colOff>333375</xdr:colOff>
      <xdr:row>9</xdr:row>
      <xdr:rowOff>152400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77C4AC12-95FC-4992-B8F6-A95FEFD18CB9}"/>
            </a:ext>
          </a:extLst>
        </xdr:cNvPr>
        <xdr:cNvSpPr>
          <a:spLocks noChangeShapeType="1"/>
        </xdr:cNvSpPr>
      </xdr:nvSpPr>
      <xdr:spPr bwMode="auto">
        <a:xfrm flipV="1">
          <a:off x="5724525" y="1543050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12</xdr:row>
      <xdr:rowOff>123825</xdr:rowOff>
    </xdr:from>
    <xdr:to>
      <xdr:col>10</xdr:col>
      <xdr:colOff>0</xdr:colOff>
      <xdr:row>12</xdr:row>
      <xdr:rowOff>123825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114054C1-0342-4180-B57E-D733EEF28DD4}"/>
            </a:ext>
          </a:extLst>
        </xdr:cNvPr>
        <xdr:cNvSpPr>
          <a:spLocks noChangeShapeType="1"/>
        </xdr:cNvSpPr>
      </xdr:nvSpPr>
      <xdr:spPr bwMode="auto">
        <a:xfrm>
          <a:off x="8267700" y="304800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13</xdr:row>
      <xdr:rowOff>123825</xdr:rowOff>
    </xdr:from>
    <xdr:to>
      <xdr:col>10</xdr:col>
      <xdr:colOff>0</xdr:colOff>
      <xdr:row>13</xdr:row>
      <xdr:rowOff>123825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1CFE4D58-CFA9-43BA-8880-4C66D419A084}"/>
            </a:ext>
          </a:extLst>
        </xdr:cNvPr>
        <xdr:cNvSpPr>
          <a:spLocks noChangeShapeType="1"/>
        </xdr:cNvSpPr>
      </xdr:nvSpPr>
      <xdr:spPr bwMode="auto">
        <a:xfrm flipH="1">
          <a:off x="8267700" y="33242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32</xdr:row>
      <xdr:rowOff>104775</xdr:rowOff>
    </xdr:from>
    <xdr:to>
      <xdr:col>10</xdr:col>
      <xdr:colOff>0</xdr:colOff>
      <xdr:row>32</xdr:row>
      <xdr:rowOff>104775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F50E6288-53AE-44B1-BD49-2D19695E1C3C}"/>
            </a:ext>
          </a:extLst>
        </xdr:cNvPr>
        <xdr:cNvSpPr>
          <a:spLocks noChangeShapeType="1"/>
        </xdr:cNvSpPr>
      </xdr:nvSpPr>
      <xdr:spPr bwMode="auto">
        <a:xfrm flipH="1">
          <a:off x="8267700" y="855345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33</xdr:row>
      <xdr:rowOff>85725</xdr:rowOff>
    </xdr:from>
    <xdr:to>
      <xdr:col>10</xdr:col>
      <xdr:colOff>0</xdr:colOff>
      <xdr:row>33</xdr:row>
      <xdr:rowOff>85725</xdr:rowOff>
    </xdr:to>
    <xdr:sp macro="" textlink="">
      <xdr:nvSpPr>
        <xdr:cNvPr id="58" name="Line 57">
          <a:extLst>
            <a:ext uri="{FF2B5EF4-FFF2-40B4-BE49-F238E27FC236}">
              <a16:creationId xmlns:a16="http://schemas.microsoft.com/office/drawing/2014/main" id="{70AD8719-2A1E-47BA-911D-2871EA44F050}"/>
            </a:ext>
          </a:extLst>
        </xdr:cNvPr>
        <xdr:cNvSpPr>
          <a:spLocks noChangeShapeType="1"/>
        </xdr:cNvSpPr>
      </xdr:nvSpPr>
      <xdr:spPr bwMode="auto">
        <a:xfrm flipH="1">
          <a:off x="8267700" y="88106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16</xdr:row>
      <xdr:rowOff>171450</xdr:rowOff>
    </xdr:from>
    <xdr:to>
      <xdr:col>10</xdr:col>
      <xdr:colOff>0</xdr:colOff>
      <xdr:row>16</xdr:row>
      <xdr:rowOff>171450</xdr:rowOff>
    </xdr:to>
    <xdr:sp macro="" textlink="">
      <xdr:nvSpPr>
        <xdr:cNvPr id="59" name="Line 58">
          <a:extLst>
            <a:ext uri="{FF2B5EF4-FFF2-40B4-BE49-F238E27FC236}">
              <a16:creationId xmlns:a16="http://schemas.microsoft.com/office/drawing/2014/main" id="{0753F851-EB4E-48DB-8D0A-CF2FB5E2B610}"/>
            </a:ext>
          </a:extLst>
        </xdr:cNvPr>
        <xdr:cNvSpPr>
          <a:spLocks noChangeShapeType="1"/>
        </xdr:cNvSpPr>
      </xdr:nvSpPr>
      <xdr:spPr bwMode="auto">
        <a:xfrm>
          <a:off x="8267700" y="42005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17</xdr:row>
      <xdr:rowOff>152400</xdr:rowOff>
    </xdr:from>
    <xdr:to>
      <xdr:col>10</xdr:col>
      <xdr:colOff>9525</xdr:colOff>
      <xdr:row>17</xdr:row>
      <xdr:rowOff>152400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32180190-5EB5-45FB-AD8B-F9970A216BC5}"/>
            </a:ext>
          </a:extLst>
        </xdr:cNvPr>
        <xdr:cNvSpPr>
          <a:spLocks noChangeShapeType="1"/>
        </xdr:cNvSpPr>
      </xdr:nvSpPr>
      <xdr:spPr bwMode="auto">
        <a:xfrm flipH="1">
          <a:off x="8267700" y="44577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29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28B0710D-93AC-48A3-A2F5-2573803DFC15}"/>
            </a:ext>
          </a:extLst>
        </xdr:cNvPr>
        <xdr:cNvSpPr>
          <a:spLocks noChangeShapeType="1"/>
        </xdr:cNvSpPr>
      </xdr:nvSpPr>
      <xdr:spPr bwMode="auto">
        <a:xfrm flipH="1">
          <a:off x="8258175" y="7724775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28</xdr:row>
      <xdr:rowOff>85725</xdr:rowOff>
    </xdr:from>
    <xdr:to>
      <xdr:col>10</xdr:col>
      <xdr:colOff>0</xdr:colOff>
      <xdr:row>28</xdr:row>
      <xdr:rowOff>85725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8313F013-A0D3-40CA-970D-9ADACD1738D0}"/>
            </a:ext>
          </a:extLst>
        </xdr:cNvPr>
        <xdr:cNvSpPr>
          <a:spLocks noChangeShapeType="1"/>
        </xdr:cNvSpPr>
      </xdr:nvSpPr>
      <xdr:spPr bwMode="auto">
        <a:xfrm>
          <a:off x="8258175" y="74295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180975</xdr:rowOff>
    </xdr:from>
    <xdr:to>
      <xdr:col>10</xdr:col>
      <xdr:colOff>0</xdr:colOff>
      <xdr:row>6</xdr:row>
      <xdr:rowOff>180975</xdr:rowOff>
    </xdr:to>
    <xdr:sp macro="" textlink="">
      <xdr:nvSpPr>
        <xdr:cNvPr id="63" name="Line 62">
          <a:extLst>
            <a:ext uri="{FF2B5EF4-FFF2-40B4-BE49-F238E27FC236}">
              <a16:creationId xmlns:a16="http://schemas.microsoft.com/office/drawing/2014/main" id="{949600DC-B437-49B3-B686-EE797A9BD546}"/>
            </a:ext>
          </a:extLst>
        </xdr:cNvPr>
        <xdr:cNvSpPr>
          <a:spLocks noChangeShapeType="1"/>
        </xdr:cNvSpPr>
      </xdr:nvSpPr>
      <xdr:spPr bwMode="auto">
        <a:xfrm>
          <a:off x="7867650" y="14478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6</xdr:row>
      <xdr:rowOff>190500</xdr:rowOff>
    </xdr:from>
    <xdr:to>
      <xdr:col>9</xdr:col>
      <xdr:colOff>419100</xdr:colOff>
      <xdr:row>7</xdr:row>
      <xdr:rowOff>190500</xdr:rowOff>
    </xdr:to>
    <xdr:sp macro="" textlink="">
      <xdr:nvSpPr>
        <xdr:cNvPr id="64" name="Line 63">
          <a:extLst>
            <a:ext uri="{FF2B5EF4-FFF2-40B4-BE49-F238E27FC236}">
              <a16:creationId xmlns:a16="http://schemas.microsoft.com/office/drawing/2014/main" id="{D48A4026-39E3-416C-82CE-B7FF8625035A}"/>
            </a:ext>
          </a:extLst>
        </xdr:cNvPr>
        <xdr:cNvSpPr>
          <a:spLocks noChangeShapeType="1"/>
        </xdr:cNvSpPr>
      </xdr:nvSpPr>
      <xdr:spPr bwMode="auto">
        <a:xfrm flipH="1" flipV="1">
          <a:off x="8286750" y="14573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7</xdr:row>
      <xdr:rowOff>190500</xdr:rowOff>
    </xdr:from>
    <xdr:to>
      <xdr:col>10</xdr:col>
      <xdr:colOff>9525</xdr:colOff>
      <xdr:row>7</xdr:row>
      <xdr:rowOff>190500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D7B3F4D2-0A7E-4B36-AE11-7D497AD27B08}"/>
            </a:ext>
          </a:extLst>
        </xdr:cNvPr>
        <xdr:cNvSpPr>
          <a:spLocks noChangeShapeType="1"/>
        </xdr:cNvSpPr>
      </xdr:nvSpPr>
      <xdr:spPr bwMode="auto">
        <a:xfrm>
          <a:off x="8286750" y="1733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914400</xdr:colOff>
      <xdr:row>5</xdr:row>
      <xdr:rowOff>0</xdr:rowOff>
    </xdr:from>
    <xdr:to>
      <xdr:col>14</xdr:col>
      <xdr:colOff>914400</xdr:colOff>
      <xdr:row>6</xdr:row>
      <xdr:rowOff>209550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143914AA-75C9-4F4C-82F0-E3A2A9EE2A9D}"/>
            </a:ext>
          </a:extLst>
        </xdr:cNvPr>
        <xdr:cNvSpPr>
          <a:spLocks noChangeShapeType="1"/>
        </xdr:cNvSpPr>
      </xdr:nvSpPr>
      <xdr:spPr bwMode="auto">
        <a:xfrm flipH="1" flipV="1">
          <a:off x="13392150" y="990600"/>
          <a:ext cx="0" cy="48577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1181100</xdr:colOff>
      <xdr:row>35</xdr:row>
      <xdr:rowOff>114300</xdr:rowOff>
    </xdr:from>
    <xdr:to>
      <xdr:col>10</xdr:col>
      <xdr:colOff>0</xdr:colOff>
      <xdr:row>35</xdr:row>
      <xdr:rowOff>114300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990E1DD9-557F-45DE-BD6B-94EB466AB7C3}"/>
            </a:ext>
          </a:extLst>
        </xdr:cNvPr>
        <xdr:cNvSpPr>
          <a:spLocks noChangeShapeType="1"/>
        </xdr:cNvSpPr>
      </xdr:nvSpPr>
      <xdr:spPr bwMode="auto">
        <a:xfrm>
          <a:off x="7867650" y="93916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36</xdr:row>
      <xdr:rowOff>114300</xdr:rowOff>
    </xdr:from>
    <xdr:to>
      <xdr:col>9</xdr:col>
      <xdr:colOff>647700</xdr:colOff>
      <xdr:row>36</xdr:row>
      <xdr:rowOff>114300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F40B4D9A-2EA6-4EC5-A0F1-9E9B5135C31F}"/>
            </a:ext>
          </a:extLst>
        </xdr:cNvPr>
        <xdr:cNvSpPr>
          <a:spLocks noChangeShapeType="1"/>
        </xdr:cNvSpPr>
      </xdr:nvSpPr>
      <xdr:spPr bwMode="auto">
        <a:xfrm>
          <a:off x="8258175" y="96678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35</xdr:row>
      <xdr:rowOff>114300</xdr:rowOff>
    </xdr:from>
    <xdr:to>
      <xdr:col>9</xdr:col>
      <xdr:colOff>390525</xdr:colOff>
      <xdr:row>36</xdr:row>
      <xdr:rowOff>104775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2DC4E59B-9A29-4644-8740-87A092637219}"/>
            </a:ext>
          </a:extLst>
        </xdr:cNvPr>
        <xdr:cNvSpPr>
          <a:spLocks noChangeShapeType="1"/>
        </xdr:cNvSpPr>
      </xdr:nvSpPr>
      <xdr:spPr bwMode="auto">
        <a:xfrm flipV="1">
          <a:off x="8258175" y="939165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190500</xdr:rowOff>
    </xdr:from>
    <xdr:to>
      <xdr:col>13</xdr:col>
      <xdr:colOff>257175</xdr:colOff>
      <xdr:row>35</xdr:row>
      <xdr:rowOff>190500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8C7BA86D-DD2B-4D54-ADF4-C14F002A1ED1}"/>
            </a:ext>
          </a:extLst>
        </xdr:cNvPr>
        <xdr:cNvSpPr>
          <a:spLocks noChangeShapeType="1"/>
        </xdr:cNvSpPr>
      </xdr:nvSpPr>
      <xdr:spPr bwMode="auto">
        <a:xfrm>
          <a:off x="11734800" y="94678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F70B5BBF-06C2-45A9-803F-123D71834B54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133350</xdr:colOff>
      <xdr:row>8</xdr:row>
      <xdr:rowOff>104775</xdr:rowOff>
    </xdr:from>
    <xdr:to>
      <xdr:col>3</xdr:col>
      <xdr:colOff>104775</xdr:colOff>
      <xdr:row>22</xdr:row>
      <xdr:rowOff>180975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108C1FE3-F6AD-4EA6-94E0-6AA1FAABCFC0}"/>
            </a:ext>
          </a:extLst>
        </xdr:cNvPr>
        <xdr:cNvSpPr>
          <a:spLocks noChangeArrowheads="1"/>
        </xdr:cNvSpPr>
      </xdr:nvSpPr>
      <xdr:spPr bwMode="auto">
        <a:xfrm>
          <a:off x="133350" y="1924050"/>
          <a:ext cx="2714625" cy="394335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409575</xdr:colOff>
      <xdr:row>21</xdr:row>
      <xdr:rowOff>95250</xdr:rowOff>
    </xdr:from>
    <xdr:to>
      <xdr:col>10</xdr:col>
      <xdr:colOff>19050</xdr:colOff>
      <xdr:row>21</xdr:row>
      <xdr:rowOff>95250</xdr:rowOff>
    </xdr:to>
    <xdr:sp macro="" textlink="">
      <xdr:nvSpPr>
        <xdr:cNvPr id="73" name="Line 72">
          <a:extLst>
            <a:ext uri="{FF2B5EF4-FFF2-40B4-BE49-F238E27FC236}">
              <a16:creationId xmlns:a16="http://schemas.microsoft.com/office/drawing/2014/main" id="{C6D2AB7C-E7F9-4AB8-9BA0-E19F85B69E72}"/>
            </a:ext>
          </a:extLst>
        </xdr:cNvPr>
        <xdr:cNvSpPr>
          <a:spLocks noChangeShapeType="1"/>
        </xdr:cNvSpPr>
      </xdr:nvSpPr>
      <xdr:spPr bwMode="auto">
        <a:xfrm flipH="1">
          <a:off x="8277225" y="55054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19</xdr:row>
      <xdr:rowOff>152400</xdr:rowOff>
    </xdr:from>
    <xdr:to>
      <xdr:col>10</xdr:col>
      <xdr:colOff>0</xdr:colOff>
      <xdr:row>19</xdr:row>
      <xdr:rowOff>152400</xdr:rowOff>
    </xdr:to>
    <xdr:sp macro="" textlink="">
      <xdr:nvSpPr>
        <xdr:cNvPr id="74" name="Line 73">
          <a:extLst>
            <a:ext uri="{FF2B5EF4-FFF2-40B4-BE49-F238E27FC236}">
              <a16:creationId xmlns:a16="http://schemas.microsoft.com/office/drawing/2014/main" id="{24A4F5AF-7A3B-474D-A425-0FD14CC3B21E}"/>
            </a:ext>
          </a:extLst>
        </xdr:cNvPr>
        <xdr:cNvSpPr>
          <a:spLocks noChangeShapeType="1"/>
        </xdr:cNvSpPr>
      </xdr:nvSpPr>
      <xdr:spPr bwMode="auto">
        <a:xfrm flipV="1">
          <a:off x="7877175" y="50101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19</xdr:row>
      <xdr:rowOff>152400</xdr:rowOff>
    </xdr:from>
    <xdr:to>
      <xdr:col>9</xdr:col>
      <xdr:colOff>390525</xdr:colOff>
      <xdr:row>21</xdr:row>
      <xdr:rowOff>114300</xdr:rowOff>
    </xdr:to>
    <xdr:sp macro="" textlink="">
      <xdr:nvSpPr>
        <xdr:cNvPr id="75" name="Line 74">
          <a:extLst>
            <a:ext uri="{FF2B5EF4-FFF2-40B4-BE49-F238E27FC236}">
              <a16:creationId xmlns:a16="http://schemas.microsoft.com/office/drawing/2014/main" id="{58F6655B-440D-4D60-A7DB-200CBDA2DFA7}"/>
            </a:ext>
          </a:extLst>
        </xdr:cNvPr>
        <xdr:cNvSpPr>
          <a:spLocks noChangeShapeType="1"/>
        </xdr:cNvSpPr>
      </xdr:nvSpPr>
      <xdr:spPr bwMode="auto">
        <a:xfrm>
          <a:off x="8258175" y="50101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20</xdr:row>
      <xdr:rowOff>152400</xdr:rowOff>
    </xdr:from>
    <xdr:to>
      <xdr:col>10</xdr:col>
      <xdr:colOff>9525</xdr:colOff>
      <xdr:row>20</xdr:row>
      <xdr:rowOff>152400</xdr:rowOff>
    </xdr:to>
    <xdr:sp macro="" textlink="">
      <xdr:nvSpPr>
        <xdr:cNvPr id="76" name="Line 75">
          <a:extLst>
            <a:ext uri="{FF2B5EF4-FFF2-40B4-BE49-F238E27FC236}">
              <a16:creationId xmlns:a16="http://schemas.microsoft.com/office/drawing/2014/main" id="{64EE66AA-5724-4E66-A4FE-8281115BF5E9}"/>
            </a:ext>
          </a:extLst>
        </xdr:cNvPr>
        <xdr:cNvSpPr>
          <a:spLocks noChangeShapeType="1"/>
        </xdr:cNvSpPr>
      </xdr:nvSpPr>
      <xdr:spPr bwMode="auto">
        <a:xfrm>
          <a:off x="8277225" y="52863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20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3B08ACCA-A589-4737-AF9A-E2E1C035C689}"/>
            </a:ext>
          </a:extLst>
        </xdr:cNvPr>
        <xdr:cNvSpPr>
          <a:spLocks noChangeShapeType="1"/>
        </xdr:cNvSpPr>
      </xdr:nvSpPr>
      <xdr:spPr bwMode="auto">
        <a:xfrm flipV="1">
          <a:off x="5695950" y="51339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25</xdr:row>
      <xdr:rowOff>95250</xdr:rowOff>
    </xdr:from>
    <xdr:to>
      <xdr:col>10</xdr:col>
      <xdr:colOff>19050</xdr:colOff>
      <xdr:row>25</xdr:row>
      <xdr:rowOff>95250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2D925CA6-9560-4DC4-9072-1C99F0FABDAD}"/>
            </a:ext>
          </a:extLst>
        </xdr:cNvPr>
        <xdr:cNvSpPr>
          <a:spLocks noChangeShapeType="1"/>
        </xdr:cNvSpPr>
      </xdr:nvSpPr>
      <xdr:spPr bwMode="auto">
        <a:xfrm flipH="1">
          <a:off x="8277225" y="66103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23</xdr:row>
      <xdr:rowOff>152400</xdr:rowOff>
    </xdr:from>
    <xdr:to>
      <xdr:col>10</xdr:col>
      <xdr:colOff>0</xdr:colOff>
      <xdr:row>23</xdr:row>
      <xdr:rowOff>152400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F875E8B9-01F9-47C8-A3A2-43E1E1E2D2B4}"/>
            </a:ext>
          </a:extLst>
        </xdr:cNvPr>
        <xdr:cNvSpPr>
          <a:spLocks noChangeShapeType="1"/>
        </xdr:cNvSpPr>
      </xdr:nvSpPr>
      <xdr:spPr bwMode="auto">
        <a:xfrm flipV="1">
          <a:off x="7877175" y="61150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23</xdr:row>
      <xdr:rowOff>152400</xdr:rowOff>
    </xdr:from>
    <xdr:to>
      <xdr:col>9</xdr:col>
      <xdr:colOff>390525</xdr:colOff>
      <xdr:row>25</xdr:row>
      <xdr:rowOff>114300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B3DB6B08-2228-489E-8E3B-B2124F85F20E}"/>
            </a:ext>
          </a:extLst>
        </xdr:cNvPr>
        <xdr:cNvSpPr>
          <a:spLocks noChangeShapeType="1"/>
        </xdr:cNvSpPr>
      </xdr:nvSpPr>
      <xdr:spPr bwMode="auto">
        <a:xfrm>
          <a:off x="8258175" y="61150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24</xdr:row>
      <xdr:rowOff>152400</xdr:rowOff>
    </xdr:from>
    <xdr:to>
      <xdr:col>10</xdr:col>
      <xdr:colOff>9525</xdr:colOff>
      <xdr:row>24</xdr:row>
      <xdr:rowOff>152400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7D2C54E8-26DB-456C-B85C-AA9099587966}"/>
            </a:ext>
          </a:extLst>
        </xdr:cNvPr>
        <xdr:cNvSpPr>
          <a:spLocks noChangeShapeType="1"/>
        </xdr:cNvSpPr>
      </xdr:nvSpPr>
      <xdr:spPr bwMode="auto">
        <a:xfrm>
          <a:off x="8277225" y="63912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23</xdr:row>
      <xdr:rowOff>152400</xdr:rowOff>
    </xdr:from>
    <xdr:to>
      <xdr:col>7</xdr:col>
      <xdr:colOff>9525</xdr:colOff>
      <xdr:row>23</xdr:row>
      <xdr:rowOff>152400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E17E2A35-3A68-42D7-9CD3-7EB278C36417}"/>
            </a:ext>
          </a:extLst>
        </xdr:cNvPr>
        <xdr:cNvSpPr>
          <a:spLocks noChangeShapeType="1"/>
        </xdr:cNvSpPr>
      </xdr:nvSpPr>
      <xdr:spPr bwMode="auto">
        <a:xfrm flipV="1">
          <a:off x="5705475" y="611505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29</xdr:row>
      <xdr:rowOff>114300</xdr:rowOff>
    </xdr:from>
    <xdr:to>
      <xdr:col>13</xdr:col>
      <xdr:colOff>714375</xdr:colOff>
      <xdr:row>29</xdr:row>
      <xdr:rowOff>114300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643796C6-D127-4913-B07E-7E5CC2B1A665}"/>
            </a:ext>
          </a:extLst>
        </xdr:cNvPr>
        <xdr:cNvSpPr>
          <a:spLocks noChangeShapeType="1"/>
        </xdr:cNvSpPr>
      </xdr:nvSpPr>
      <xdr:spPr bwMode="auto">
        <a:xfrm flipV="1">
          <a:off x="11734800" y="773430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27</xdr:row>
      <xdr:rowOff>180975</xdr:rowOff>
    </xdr:from>
    <xdr:to>
      <xdr:col>13</xdr:col>
      <xdr:colOff>247650</xdr:colOff>
      <xdr:row>27</xdr:row>
      <xdr:rowOff>180975</xdr:rowOff>
    </xdr:to>
    <xdr:sp macro="" textlink="">
      <xdr:nvSpPr>
        <xdr:cNvPr id="84" name="Line 83">
          <a:extLst>
            <a:ext uri="{FF2B5EF4-FFF2-40B4-BE49-F238E27FC236}">
              <a16:creationId xmlns:a16="http://schemas.microsoft.com/office/drawing/2014/main" id="{0E5CE413-9464-49ED-84EF-25AF22D70A74}"/>
            </a:ext>
          </a:extLst>
        </xdr:cNvPr>
        <xdr:cNvSpPr>
          <a:spLocks noChangeShapeType="1"/>
        </xdr:cNvSpPr>
      </xdr:nvSpPr>
      <xdr:spPr bwMode="auto">
        <a:xfrm>
          <a:off x="11734800" y="72485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28</xdr:row>
      <xdr:rowOff>114300</xdr:rowOff>
    </xdr:from>
    <xdr:to>
      <xdr:col>13</xdr:col>
      <xdr:colOff>485775</xdr:colOff>
      <xdr:row>28</xdr:row>
      <xdr:rowOff>114300</xdr:rowOff>
    </xdr:to>
    <xdr:sp macro="" textlink="">
      <xdr:nvSpPr>
        <xdr:cNvPr id="85" name="Line 84">
          <a:extLst>
            <a:ext uri="{FF2B5EF4-FFF2-40B4-BE49-F238E27FC236}">
              <a16:creationId xmlns:a16="http://schemas.microsoft.com/office/drawing/2014/main" id="{9E0A5498-BF92-4EF8-84E8-EAC5ED781AF0}"/>
            </a:ext>
          </a:extLst>
        </xdr:cNvPr>
        <xdr:cNvSpPr>
          <a:spLocks noChangeShapeType="1"/>
        </xdr:cNvSpPr>
      </xdr:nvSpPr>
      <xdr:spPr bwMode="auto">
        <a:xfrm>
          <a:off x="11734800" y="74580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33</xdr:row>
      <xdr:rowOff>142875</xdr:rowOff>
    </xdr:from>
    <xdr:to>
      <xdr:col>13</xdr:col>
      <xdr:colOff>704850</xdr:colOff>
      <xdr:row>33</xdr:row>
      <xdr:rowOff>142875</xdr:rowOff>
    </xdr:to>
    <xdr:sp macro="" textlink="">
      <xdr:nvSpPr>
        <xdr:cNvPr id="86" name="Line 85">
          <a:extLst>
            <a:ext uri="{FF2B5EF4-FFF2-40B4-BE49-F238E27FC236}">
              <a16:creationId xmlns:a16="http://schemas.microsoft.com/office/drawing/2014/main" id="{F10AA9BB-32A8-47AB-B37B-4E30C224F5AE}"/>
            </a:ext>
          </a:extLst>
        </xdr:cNvPr>
        <xdr:cNvSpPr>
          <a:spLocks noChangeShapeType="1"/>
        </xdr:cNvSpPr>
      </xdr:nvSpPr>
      <xdr:spPr bwMode="auto">
        <a:xfrm flipV="1">
          <a:off x="11744325" y="8867775"/>
          <a:ext cx="695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31</xdr:row>
      <xdr:rowOff>200025</xdr:rowOff>
    </xdr:from>
    <xdr:to>
      <xdr:col>13</xdr:col>
      <xdr:colOff>238125</xdr:colOff>
      <xdr:row>31</xdr:row>
      <xdr:rowOff>200025</xdr:rowOff>
    </xdr:to>
    <xdr:sp macro="" textlink="">
      <xdr:nvSpPr>
        <xdr:cNvPr id="87" name="Line 86">
          <a:extLst>
            <a:ext uri="{FF2B5EF4-FFF2-40B4-BE49-F238E27FC236}">
              <a16:creationId xmlns:a16="http://schemas.microsoft.com/office/drawing/2014/main" id="{FBACDE0E-14B5-4D42-9107-01EC5CF6F82C}"/>
            </a:ext>
          </a:extLst>
        </xdr:cNvPr>
        <xdr:cNvSpPr>
          <a:spLocks noChangeShapeType="1"/>
        </xdr:cNvSpPr>
      </xdr:nvSpPr>
      <xdr:spPr bwMode="auto">
        <a:xfrm>
          <a:off x="11687175" y="837247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32</xdr:row>
      <xdr:rowOff>142875</xdr:rowOff>
    </xdr:from>
    <xdr:to>
      <xdr:col>13</xdr:col>
      <xdr:colOff>476250</xdr:colOff>
      <xdr:row>32</xdr:row>
      <xdr:rowOff>142875</xdr:rowOff>
    </xdr:to>
    <xdr:sp macro="" textlink="">
      <xdr:nvSpPr>
        <xdr:cNvPr id="88" name="Line 87">
          <a:extLst>
            <a:ext uri="{FF2B5EF4-FFF2-40B4-BE49-F238E27FC236}">
              <a16:creationId xmlns:a16="http://schemas.microsoft.com/office/drawing/2014/main" id="{54FA1F7B-BE5D-4666-9A6B-F5C4DD1AE7EF}"/>
            </a:ext>
          </a:extLst>
        </xdr:cNvPr>
        <xdr:cNvSpPr>
          <a:spLocks noChangeShapeType="1"/>
        </xdr:cNvSpPr>
      </xdr:nvSpPr>
      <xdr:spPr bwMode="auto">
        <a:xfrm>
          <a:off x="11687175" y="8591550"/>
          <a:ext cx="5238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89" name="Line 88">
          <a:extLst>
            <a:ext uri="{FF2B5EF4-FFF2-40B4-BE49-F238E27FC236}">
              <a16:creationId xmlns:a16="http://schemas.microsoft.com/office/drawing/2014/main" id="{8B4844C2-F8A3-4727-BA8D-5A8689CB6E6E}"/>
            </a:ext>
          </a:extLst>
        </xdr:cNvPr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90" name="Line 89">
          <a:extLst>
            <a:ext uri="{FF2B5EF4-FFF2-40B4-BE49-F238E27FC236}">
              <a16:creationId xmlns:a16="http://schemas.microsoft.com/office/drawing/2014/main" id="{D87B7451-521D-4E42-8CF8-2D9A2FD2277A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91" name="Line 90">
          <a:extLst>
            <a:ext uri="{FF2B5EF4-FFF2-40B4-BE49-F238E27FC236}">
              <a16:creationId xmlns:a16="http://schemas.microsoft.com/office/drawing/2014/main" id="{B462DF2F-07C0-499D-8DEB-C15B60FF65DE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19050</xdr:colOff>
      <xdr:row>36</xdr:row>
      <xdr:rowOff>180975</xdr:rowOff>
    </xdr:from>
    <xdr:to>
      <xdr:col>13</xdr:col>
      <xdr:colOff>485775</xdr:colOff>
      <xdr:row>36</xdr:row>
      <xdr:rowOff>180975</xdr:rowOff>
    </xdr:to>
    <xdr:sp macro="" textlink="">
      <xdr:nvSpPr>
        <xdr:cNvPr id="92" name="Line 1">
          <a:extLst>
            <a:ext uri="{FF2B5EF4-FFF2-40B4-BE49-F238E27FC236}">
              <a16:creationId xmlns:a16="http://schemas.microsoft.com/office/drawing/2014/main" id="{389EF9D7-FE78-4C41-AB04-97036ADD0FA2}"/>
            </a:ext>
          </a:extLst>
        </xdr:cNvPr>
        <xdr:cNvSpPr>
          <a:spLocks noChangeShapeType="1"/>
        </xdr:cNvSpPr>
      </xdr:nvSpPr>
      <xdr:spPr bwMode="auto">
        <a:xfrm flipV="1">
          <a:off x="11753850" y="9734550"/>
          <a:ext cx="466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6</xdr:row>
      <xdr:rowOff>200025</xdr:rowOff>
    </xdr:from>
    <xdr:to>
      <xdr:col>15</xdr:col>
      <xdr:colOff>0</xdr:colOff>
      <xdr:row>6</xdr:row>
      <xdr:rowOff>209550</xdr:rowOff>
    </xdr:to>
    <xdr:sp macro="" textlink="">
      <xdr:nvSpPr>
        <xdr:cNvPr id="93" name="Line 2">
          <a:extLst>
            <a:ext uri="{FF2B5EF4-FFF2-40B4-BE49-F238E27FC236}">
              <a16:creationId xmlns:a16="http://schemas.microsoft.com/office/drawing/2014/main" id="{ED42D7B9-68CC-4CB8-8B66-54172EDF2E8F}"/>
            </a:ext>
          </a:extLst>
        </xdr:cNvPr>
        <xdr:cNvSpPr>
          <a:spLocks noChangeShapeType="1"/>
        </xdr:cNvSpPr>
      </xdr:nvSpPr>
      <xdr:spPr bwMode="auto">
        <a:xfrm flipV="1">
          <a:off x="11744325" y="1466850"/>
          <a:ext cx="1647825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152400</xdr:rowOff>
    </xdr:from>
    <xdr:to>
      <xdr:col>13</xdr:col>
      <xdr:colOff>247650</xdr:colOff>
      <xdr:row>9</xdr:row>
      <xdr:rowOff>152400</xdr:rowOff>
    </xdr:to>
    <xdr:sp macro="" textlink="">
      <xdr:nvSpPr>
        <xdr:cNvPr id="94" name="Line 3">
          <a:extLst>
            <a:ext uri="{FF2B5EF4-FFF2-40B4-BE49-F238E27FC236}">
              <a16:creationId xmlns:a16="http://schemas.microsoft.com/office/drawing/2014/main" id="{060D3593-AC8E-4229-B0EF-BC1FC75C9FD9}"/>
            </a:ext>
          </a:extLst>
        </xdr:cNvPr>
        <xdr:cNvSpPr>
          <a:spLocks noChangeShapeType="1"/>
        </xdr:cNvSpPr>
      </xdr:nvSpPr>
      <xdr:spPr bwMode="auto">
        <a:xfrm>
          <a:off x="11734800" y="2247900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152400</xdr:rowOff>
    </xdr:from>
    <xdr:to>
      <xdr:col>14</xdr:col>
      <xdr:colOff>0</xdr:colOff>
      <xdr:row>9</xdr:row>
      <xdr:rowOff>152400</xdr:rowOff>
    </xdr:to>
    <xdr:sp macro="" textlink="">
      <xdr:nvSpPr>
        <xdr:cNvPr id="95" name="Line 4">
          <a:extLst>
            <a:ext uri="{FF2B5EF4-FFF2-40B4-BE49-F238E27FC236}">
              <a16:creationId xmlns:a16="http://schemas.microsoft.com/office/drawing/2014/main" id="{5EE45716-4AA3-42F4-B694-3A16AB9B0B0D}"/>
            </a:ext>
          </a:extLst>
        </xdr:cNvPr>
        <xdr:cNvSpPr>
          <a:spLocks noChangeShapeType="1"/>
        </xdr:cNvSpPr>
      </xdr:nvSpPr>
      <xdr:spPr bwMode="auto">
        <a:xfrm>
          <a:off x="12220575" y="2247900"/>
          <a:ext cx="49530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9</xdr:row>
      <xdr:rowOff>152400</xdr:rowOff>
    </xdr:from>
    <xdr:to>
      <xdr:col>13</xdr:col>
      <xdr:colOff>257175</xdr:colOff>
      <xdr:row>35</xdr:row>
      <xdr:rowOff>200025</xdr:rowOff>
    </xdr:to>
    <xdr:sp macro="" textlink="">
      <xdr:nvSpPr>
        <xdr:cNvPr id="96" name="Line 5">
          <a:extLst>
            <a:ext uri="{FF2B5EF4-FFF2-40B4-BE49-F238E27FC236}">
              <a16:creationId xmlns:a16="http://schemas.microsoft.com/office/drawing/2014/main" id="{472C2D3B-7FCA-4DE6-9213-D1266B6B86F2}"/>
            </a:ext>
          </a:extLst>
        </xdr:cNvPr>
        <xdr:cNvSpPr>
          <a:spLocks noChangeShapeType="1"/>
        </xdr:cNvSpPr>
      </xdr:nvSpPr>
      <xdr:spPr bwMode="auto">
        <a:xfrm>
          <a:off x="11991975" y="2247900"/>
          <a:ext cx="0" cy="7229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180975</xdr:rowOff>
    </xdr:from>
    <xdr:to>
      <xdr:col>13</xdr:col>
      <xdr:colOff>485775</xdr:colOff>
      <xdr:row>36</xdr:row>
      <xdr:rowOff>200025</xdr:rowOff>
    </xdr:to>
    <xdr:sp macro="" textlink="">
      <xdr:nvSpPr>
        <xdr:cNvPr id="97" name="Line 6">
          <a:extLst>
            <a:ext uri="{FF2B5EF4-FFF2-40B4-BE49-F238E27FC236}">
              <a16:creationId xmlns:a16="http://schemas.microsoft.com/office/drawing/2014/main" id="{51139583-481A-42A1-AD9E-6C320415F257}"/>
            </a:ext>
          </a:extLst>
        </xdr:cNvPr>
        <xdr:cNvSpPr>
          <a:spLocks noChangeShapeType="1"/>
        </xdr:cNvSpPr>
      </xdr:nvSpPr>
      <xdr:spPr bwMode="auto">
        <a:xfrm>
          <a:off x="12220575" y="2276475"/>
          <a:ext cx="0" cy="74771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13</xdr:row>
      <xdr:rowOff>200025</xdr:rowOff>
    </xdr:from>
    <xdr:to>
      <xdr:col>13</xdr:col>
      <xdr:colOff>723900</xdr:colOff>
      <xdr:row>13</xdr:row>
      <xdr:rowOff>200025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A43FAC8-2730-42F2-A228-608C90A5E11B}"/>
            </a:ext>
          </a:extLst>
        </xdr:cNvPr>
        <xdr:cNvSpPr>
          <a:spLocks noChangeShapeType="1"/>
        </xdr:cNvSpPr>
      </xdr:nvSpPr>
      <xdr:spPr bwMode="auto">
        <a:xfrm flipH="1">
          <a:off x="11744325" y="340042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723900</xdr:colOff>
      <xdr:row>7</xdr:row>
      <xdr:rowOff>200025</xdr:rowOff>
    </xdr:from>
    <xdr:to>
      <xdr:col>13</xdr:col>
      <xdr:colOff>723900</xdr:colOff>
      <xdr:row>39</xdr:row>
      <xdr:rowOff>9525</xdr:rowOff>
    </xdr:to>
    <xdr:sp macro="" textlink="">
      <xdr:nvSpPr>
        <xdr:cNvPr id="99" name="Line 8">
          <a:extLst>
            <a:ext uri="{FF2B5EF4-FFF2-40B4-BE49-F238E27FC236}">
              <a16:creationId xmlns:a16="http://schemas.microsoft.com/office/drawing/2014/main" id="{3D9EF346-5A62-4EC5-8E1C-0A5ED1977B2A}"/>
            </a:ext>
          </a:extLst>
        </xdr:cNvPr>
        <xdr:cNvSpPr>
          <a:spLocks noChangeShapeType="1"/>
        </xdr:cNvSpPr>
      </xdr:nvSpPr>
      <xdr:spPr bwMode="auto">
        <a:xfrm flipH="1">
          <a:off x="12458700" y="1743075"/>
          <a:ext cx="0" cy="88106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142875</xdr:rowOff>
    </xdr:from>
    <xdr:to>
      <xdr:col>13</xdr:col>
      <xdr:colOff>723900</xdr:colOff>
      <xdr:row>25</xdr:row>
      <xdr:rowOff>142875</xdr:rowOff>
    </xdr:to>
    <xdr:sp macro="" textlink="">
      <xdr:nvSpPr>
        <xdr:cNvPr id="100" name="Line 9">
          <a:extLst>
            <a:ext uri="{FF2B5EF4-FFF2-40B4-BE49-F238E27FC236}">
              <a16:creationId xmlns:a16="http://schemas.microsoft.com/office/drawing/2014/main" id="{95B2E9F9-CD0A-496A-BCDA-26A73153B78E}"/>
            </a:ext>
          </a:extLst>
        </xdr:cNvPr>
        <xdr:cNvSpPr>
          <a:spLocks noChangeShapeType="1"/>
        </xdr:cNvSpPr>
      </xdr:nvSpPr>
      <xdr:spPr bwMode="auto">
        <a:xfrm flipV="1">
          <a:off x="11744325" y="66579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21</xdr:row>
      <xdr:rowOff>180975</xdr:rowOff>
    </xdr:from>
    <xdr:to>
      <xdr:col>13</xdr:col>
      <xdr:colOff>723900</xdr:colOff>
      <xdr:row>21</xdr:row>
      <xdr:rowOff>180975</xdr:rowOff>
    </xdr:to>
    <xdr:sp macro="" textlink="">
      <xdr:nvSpPr>
        <xdr:cNvPr id="101" name="Line 10">
          <a:extLst>
            <a:ext uri="{FF2B5EF4-FFF2-40B4-BE49-F238E27FC236}">
              <a16:creationId xmlns:a16="http://schemas.microsoft.com/office/drawing/2014/main" id="{F45153E4-8E99-44E1-9E2E-084551FB86C2}"/>
            </a:ext>
          </a:extLst>
        </xdr:cNvPr>
        <xdr:cNvSpPr>
          <a:spLocks noChangeShapeType="1"/>
        </xdr:cNvSpPr>
      </xdr:nvSpPr>
      <xdr:spPr bwMode="auto">
        <a:xfrm flipV="1">
          <a:off x="11744325" y="55911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152400</xdr:rowOff>
    </xdr:from>
    <xdr:to>
      <xdr:col>13</xdr:col>
      <xdr:colOff>704850</xdr:colOff>
      <xdr:row>17</xdr:row>
      <xdr:rowOff>152400</xdr:rowOff>
    </xdr:to>
    <xdr:sp macro="" textlink="">
      <xdr:nvSpPr>
        <xdr:cNvPr id="102" name="Line 11">
          <a:extLst>
            <a:ext uri="{FF2B5EF4-FFF2-40B4-BE49-F238E27FC236}">
              <a16:creationId xmlns:a16="http://schemas.microsoft.com/office/drawing/2014/main" id="{C4E17813-5494-4F5D-AAFC-C2FA177FE8C9}"/>
            </a:ext>
          </a:extLst>
        </xdr:cNvPr>
        <xdr:cNvSpPr>
          <a:spLocks noChangeShapeType="1"/>
        </xdr:cNvSpPr>
      </xdr:nvSpPr>
      <xdr:spPr bwMode="auto">
        <a:xfrm>
          <a:off x="11734800" y="4457700"/>
          <a:ext cx="7048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7</xdr:row>
      <xdr:rowOff>190500</xdr:rowOff>
    </xdr:from>
    <xdr:to>
      <xdr:col>13</xdr:col>
      <xdr:colOff>723900</xdr:colOff>
      <xdr:row>7</xdr:row>
      <xdr:rowOff>190500</xdr:rowOff>
    </xdr:to>
    <xdr:sp macro="" textlink="">
      <xdr:nvSpPr>
        <xdr:cNvPr id="103" name="Line 12">
          <a:extLst>
            <a:ext uri="{FF2B5EF4-FFF2-40B4-BE49-F238E27FC236}">
              <a16:creationId xmlns:a16="http://schemas.microsoft.com/office/drawing/2014/main" id="{8155D2A0-3C17-424E-B386-3F1624C1934E}"/>
            </a:ext>
          </a:extLst>
        </xdr:cNvPr>
        <xdr:cNvSpPr>
          <a:spLocks noChangeShapeType="1"/>
        </xdr:cNvSpPr>
      </xdr:nvSpPr>
      <xdr:spPr bwMode="auto">
        <a:xfrm flipV="1">
          <a:off x="11744325" y="173355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228600</xdr:rowOff>
    </xdr:from>
    <xdr:to>
      <xdr:col>13</xdr:col>
      <xdr:colOff>257175</xdr:colOff>
      <xdr:row>11</xdr:row>
      <xdr:rowOff>228600</xdr:rowOff>
    </xdr:to>
    <xdr:sp macro="" textlink="">
      <xdr:nvSpPr>
        <xdr:cNvPr id="104" name="Line 13">
          <a:extLst>
            <a:ext uri="{FF2B5EF4-FFF2-40B4-BE49-F238E27FC236}">
              <a16:creationId xmlns:a16="http://schemas.microsoft.com/office/drawing/2014/main" id="{1D651862-5C6E-46E6-8C2D-9FEFF3193919}"/>
            </a:ext>
          </a:extLst>
        </xdr:cNvPr>
        <xdr:cNvSpPr>
          <a:spLocks noChangeShapeType="1"/>
        </xdr:cNvSpPr>
      </xdr:nvSpPr>
      <xdr:spPr bwMode="auto">
        <a:xfrm>
          <a:off x="11734800" y="2876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190500</xdr:rowOff>
    </xdr:from>
    <xdr:to>
      <xdr:col>13</xdr:col>
      <xdr:colOff>257175</xdr:colOff>
      <xdr:row>15</xdr:row>
      <xdr:rowOff>190500</xdr:rowOff>
    </xdr:to>
    <xdr:sp macro="" textlink="">
      <xdr:nvSpPr>
        <xdr:cNvPr id="105" name="Line 14">
          <a:extLst>
            <a:ext uri="{FF2B5EF4-FFF2-40B4-BE49-F238E27FC236}">
              <a16:creationId xmlns:a16="http://schemas.microsoft.com/office/drawing/2014/main" id="{0126A64F-8488-46C5-883E-CD7854253DDE}"/>
            </a:ext>
          </a:extLst>
        </xdr:cNvPr>
        <xdr:cNvSpPr>
          <a:spLocks noChangeShapeType="1"/>
        </xdr:cNvSpPr>
      </xdr:nvSpPr>
      <xdr:spPr bwMode="auto">
        <a:xfrm flipV="1">
          <a:off x="11734800" y="39433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19</xdr:row>
      <xdr:rowOff>190500</xdr:rowOff>
    </xdr:from>
    <xdr:to>
      <xdr:col>13</xdr:col>
      <xdr:colOff>257175</xdr:colOff>
      <xdr:row>19</xdr:row>
      <xdr:rowOff>190500</xdr:rowOff>
    </xdr:to>
    <xdr:sp macro="" textlink="">
      <xdr:nvSpPr>
        <xdr:cNvPr id="106" name="Line 15">
          <a:extLst>
            <a:ext uri="{FF2B5EF4-FFF2-40B4-BE49-F238E27FC236}">
              <a16:creationId xmlns:a16="http://schemas.microsoft.com/office/drawing/2014/main" id="{39667216-5F28-4552-826C-A5768BB7DC69}"/>
            </a:ext>
          </a:extLst>
        </xdr:cNvPr>
        <xdr:cNvSpPr>
          <a:spLocks noChangeShapeType="1"/>
        </xdr:cNvSpPr>
      </xdr:nvSpPr>
      <xdr:spPr bwMode="auto">
        <a:xfrm>
          <a:off x="11734800" y="50482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23</xdr:row>
      <xdr:rowOff>200025</xdr:rowOff>
    </xdr:from>
    <xdr:to>
      <xdr:col>13</xdr:col>
      <xdr:colOff>257175</xdr:colOff>
      <xdr:row>23</xdr:row>
      <xdr:rowOff>200025</xdr:rowOff>
    </xdr:to>
    <xdr:sp macro="" textlink="">
      <xdr:nvSpPr>
        <xdr:cNvPr id="107" name="Line 16">
          <a:extLst>
            <a:ext uri="{FF2B5EF4-FFF2-40B4-BE49-F238E27FC236}">
              <a16:creationId xmlns:a16="http://schemas.microsoft.com/office/drawing/2014/main" id="{61FD797D-CEC8-4516-A9CF-C3A0E8C59F68}"/>
            </a:ext>
          </a:extLst>
        </xdr:cNvPr>
        <xdr:cNvSpPr>
          <a:spLocks noChangeShapeType="1"/>
        </xdr:cNvSpPr>
      </xdr:nvSpPr>
      <xdr:spPr bwMode="auto">
        <a:xfrm>
          <a:off x="11744325" y="61626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190500</xdr:rowOff>
    </xdr:from>
    <xdr:to>
      <xdr:col>13</xdr:col>
      <xdr:colOff>485775</xdr:colOff>
      <xdr:row>12</xdr:row>
      <xdr:rowOff>190500</xdr:rowOff>
    </xdr:to>
    <xdr:sp macro="" textlink="">
      <xdr:nvSpPr>
        <xdr:cNvPr id="108" name="Line 17">
          <a:extLst>
            <a:ext uri="{FF2B5EF4-FFF2-40B4-BE49-F238E27FC236}">
              <a16:creationId xmlns:a16="http://schemas.microsoft.com/office/drawing/2014/main" id="{343A1DF5-BF20-4676-AFCE-CAE0C2E2C56A}"/>
            </a:ext>
          </a:extLst>
        </xdr:cNvPr>
        <xdr:cNvSpPr>
          <a:spLocks noChangeShapeType="1"/>
        </xdr:cNvSpPr>
      </xdr:nvSpPr>
      <xdr:spPr bwMode="auto">
        <a:xfrm>
          <a:off x="11734800" y="31146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16</xdr:row>
      <xdr:rowOff>171450</xdr:rowOff>
    </xdr:from>
    <xdr:to>
      <xdr:col>13</xdr:col>
      <xdr:colOff>485775</xdr:colOff>
      <xdr:row>16</xdr:row>
      <xdr:rowOff>180975</xdr:rowOff>
    </xdr:to>
    <xdr:sp macro="" textlink="">
      <xdr:nvSpPr>
        <xdr:cNvPr id="109" name="Line 18">
          <a:extLst>
            <a:ext uri="{FF2B5EF4-FFF2-40B4-BE49-F238E27FC236}">
              <a16:creationId xmlns:a16="http://schemas.microsoft.com/office/drawing/2014/main" id="{196FC900-81C9-4785-9F99-201533E35461}"/>
            </a:ext>
          </a:extLst>
        </xdr:cNvPr>
        <xdr:cNvSpPr>
          <a:spLocks noChangeShapeType="1"/>
        </xdr:cNvSpPr>
      </xdr:nvSpPr>
      <xdr:spPr bwMode="auto">
        <a:xfrm>
          <a:off x="11744325" y="4200525"/>
          <a:ext cx="476250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190500</xdr:rowOff>
    </xdr:from>
    <xdr:to>
      <xdr:col>13</xdr:col>
      <xdr:colOff>476250</xdr:colOff>
      <xdr:row>20</xdr:row>
      <xdr:rowOff>190500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id="{98D2AB86-B00B-4B90-9876-CA4E7BA34297}"/>
            </a:ext>
          </a:extLst>
        </xdr:cNvPr>
        <xdr:cNvSpPr>
          <a:spLocks noChangeShapeType="1"/>
        </xdr:cNvSpPr>
      </xdr:nvSpPr>
      <xdr:spPr bwMode="auto">
        <a:xfrm flipV="1">
          <a:off x="11734800" y="5324475"/>
          <a:ext cx="47625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24</xdr:row>
      <xdr:rowOff>142875</xdr:rowOff>
    </xdr:from>
    <xdr:to>
      <xdr:col>13</xdr:col>
      <xdr:colOff>495300</xdr:colOff>
      <xdr:row>24</xdr:row>
      <xdr:rowOff>142875</xdr:rowOff>
    </xdr:to>
    <xdr:sp macro="" textlink="">
      <xdr:nvSpPr>
        <xdr:cNvPr id="111" name="Line 20">
          <a:extLst>
            <a:ext uri="{FF2B5EF4-FFF2-40B4-BE49-F238E27FC236}">
              <a16:creationId xmlns:a16="http://schemas.microsoft.com/office/drawing/2014/main" id="{87C06F25-DFC0-41AC-838D-420A05C2988E}"/>
            </a:ext>
          </a:extLst>
        </xdr:cNvPr>
        <xdr:cNvSpPr>
          <a:spLocks noChangeShapeType="1"/>
        </xdr:cNvSpPr>
      </xdr:nvSpPr>
      <xdr:spPr bwMode="auto">
        <a:xfrm>
          <a:off x="11744325" y="6381750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14</xdr:col>
      <xdr:colOff>0</xdr:colOff>
      <xdr:row>4</xdr:row>
      <xdr:rowOff>0</xdr:rowOff>
    </xdr:to>
    <xdr:sp macro="" textlink="">
      <xdr:nvSpPr>
        <xdr:cNvPr id="112" name="Line 21">
          <a:extLst>
            <a:ext uri="{FF2B5EF4-FFF2-40B4-BE49-F238E27FC236}">
              <a16:creationId xmlns:a16="http://schemas.microsoft.com/office/drawing/2014/main" id="{49E35739-0E97-401F-87B5-EAAC896AFBD5}"/>
            </a:ext>
          </a:extLst>
        </xdr:cNvPr>
        <xdr:cNvSpPr>
          <a:spLocks noChangeShapeType="1"/>
        </xdr:cNvSpPr>
      </xdr:nvSpPr>
      <xdr:spPr bwMode="auto">
        <a:xfrm>
          <a:off x="5391150" y="714375"/>
          <a:ext cx="7324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561975</xdr:colOff>
      <xdr:row>4</xdr:row>
      <xdr:rowOff>295275</xdr:rowOff>
    </xdr:from>
    <xdr:to>
      <xdr:col>15</xdr:col>
      <xdr:colOff>561975</xdr:colOff>
      <xdr:row>8</xdr:row>
      <xdr:rowOff>295275</xdr:rowOff>
    </xdr:to>
    <xdr:sp macro="" textlink="">
      <xdr:nvSpPr>
        <xdr:cNvPr id="113" name="Line 22">
          <a:extLst>
            <a:ext uri="{FF2B5EF4-FFF2-40B4-BE49-F238E27FC236}">
              <a16:creationId xmlns:a16="http://schemas.microsoft.com/office/drawing/2014/main" id="{78AE8C07-2508-41C3-AE0A-1BCA95086945}"/>
            </a:ext>
          </a:extLst>
        </xdr:cNvPr>
        <xdr:cNvSpPr>
          <a:spLocks noChangeShapeType="1"/>
        </xdr:cNvSpPr>
      </xdr:nvSpPr>
      <xdr:spPr bwMode="auto">
        <a:xfrm flipH="1" flipV="1">
          <a:off x="13954125" y="990600"/>
          <a:ext cx="0" cy="110490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9</xdr:row>
      <xdr:rowOff>152400</xdr:rowOff>
    </xdr:from>
    <xdr:to>
      <xdr:col>10</xdr:col>
      <xdr:colOff>0</xdr:colOff>
      <xdr:row>9</xdr:row>
      <xdr:rowOff>152400</xdr:rowOff>
    </xdr:to>
    <xdr:sp macro="" textlink="">
      <xdr:nvSpPr>
        <xdr:cNvPr id="114" name="Line 23">
          <a:extLst>
            <a:ext uri="{FF2B5EF4-FFF2-40B4-BE49-F238E27FC236}">
              <a16:creationId xmlns:a16="http://schemas.microsoft.com/office/drawing/2014/main" id="{BDE8D188-852F-414C-810B-339081969C25}"/>
            </a:ext>
          </a:extLst>
        </xdr:cNvPr>
        <xdr:cNvSpPr>
          <a:spLocks noChangeShapeType="1"/>
        </xdr:cNvSpPr>
      </xdr:nvSpPr>
      <xdr:spPr bwMode="auto">
        <a:xfrm>
          <a:off x="5734050" y="2247900"/>
          <a:ext cx="2800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39</xdr:row>
      <xdr:rowOff>19050</xdr:rowOff>
    </xdr:from>
    <xdr:to>
      <xdr:col>13</xdr:col>
      <xdr:colOff>942975</xdr:colOff>
      <xdr:row>39</xdr:row>
      <xdr:rowOff>28575</xdr:rowOff>
    </xdr:to>
    <xdr:sp macro="" textlink="">
      <xdr:nvSpPr>
        <xdr:cNvPr id="115" name="Line 24">
          <a:extLst>
            <a:ext uri="{FF2B5EF4-FFF2-40B4-BE49-F238E27FC236}">
              <a16:creationId xmlns:a16="http://schemas.microsoft.com/office/drawing/2014/main" id="{C8C34CDA-218A-4B89-B3F3-8F3FF2BC1BC5}"/>
            </a:ext>
          </a:extLst>
        </xdr:cNvPr>
        <xdr:cNvSpPr>
          <a:spLocks noChangeShapeType="1"/>
        </xdr:cNvSpPr>
      </xdr:nvSpPr>
      <xdr:spPr bwMode="auto">
        <a:xfrm>
          <a:off x="5400675" y="10563225"/>
          <a:ext cx="727710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4</xdr:row>
      <xdr:rowOff>0</xdr:rowOff>
    </xdr:from>
    <xdr:to>
      <xdr:col>3</xdr:col>
      <xdr:colOff>466725</xdr:colOff>
      <xdr:row>38</xdr:row>
      <xdr:rowOff>314325</xdr:rowOff>
    </xdr:to>
    <xdr:sp macro="" textlink="">
      <xdr:nvSpPr>
        <xdr:cNvPr id="116" name="Line 25">
          <a:extLst>
            <a:ext uri="{FF2B5EF4-FFF2-40B4-BE49-F238E27FC236}">
              <a16:creationId xmlns:a16="http://schemas.microsoft.com/office/drawing/2014/main" id="{317A0E1C-5C40-4804-838A-48B72EFD2988}"/>
            </a:ext>
          </a:extLst>
        </xdr:cNvPr>
        <xdr:cNvSpPr>
          <a:spLocks noChangeShapeType="1"/>
        </xdr:cNvSpPr>
      </xdr:nvSpPr>
      <xdr:spPr bwMode="auto">
        <a:xfrm>
          <a:off x="3209925" y="714375"/>
          <a:ext cx="0" cy="9829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9</xdr:row>
      <xdr:rowOff>180975</xdr:rowOff>
    </xdr:from>
    <xdr:to>
      <xdr:col>3</xdr:col>
      <xdr:colOff>190500</xdr:colOff>
      <xdr:row>21</xdr:row>
      <xdr:rowOff>200025</xdr:rowOff>
    </xdr:to>
    <xdr:sp macro="" textlink="">
      <xdr:nvSpPr>
        <xdr:cNvPr id="117" name="Line 26">
          <a:extLst>
            <a:ext uri="{FF2B5EF4-FFF2-40B4-BE49-F238E27FC236}">
              <a16:creationId xmlns:a16="http://schemas.microsoft.com/office/drawing/2014/main" id="{9EC03578-8CD0-4573-BC65-51893D8AC3EB}"/>
            </a:ext>
          </a:extLst>
        </xdr:cNvPr>
        <xdr:cNvSpPr>
          <a:spLocks noChangeShapeType="1"/>
        </xdr:cNvSpPr>
      </xdr:nvSpPr>
      <xdr:spPr bwMode="auto">
        <a:xfrm>
          <a:off x="2933700" y="2276475"/>
          <a:ext cx="0" cy="3333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247650</xdr:rowOff>
    </xdr:from>
    <xdr:to>
      <xdr:col>3</xdr:col>
      <xdr:colOff>200025</xdr:colOff>
      <xdr:row>13</xdr:row>
      <xdr:rowOff>247650</xdr:rowOff>
    </xdr:to>
    <xdr:sp macro="" textlink="">
      <xdr:nvSpPr>
        <xdr:cNvPr id="118" name="Line 27">
          <a:extLst>
            <a:ext uri="{FF2B5EF4-FFF2-40B4-BE49-F238E27FC236}">
              <a16:creationId xmlns:a16="http://schemas.microsoft.com/office/drawing/2014/main" id="{C4A24711-BE27-4C88-BBB4-CF693DAA1366}"/>
            </a:ext>
          </a:extLst>
        </xdr:cNvPr>
        <xdr:cNvSpPr>
          <a:spLocks noChangeShapeType="1"/>
        </xdr:cNvSpPr>
      </xdr:nvSpPr>
      <xdr:spPr bwMode="auto">
        <a:xfrm>
          <a:off x="2752725" y="3448050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9</xdr:row>
      <xdr:rowOff>171450</xdr:rowOff>
    </xdr:from>
    <xdr:to>
      <xdr:col>3</xdr:col>
      <xdr:colOff>190500</xdr:colOff>
      <xdr:row>9</xdr:row>
      <xdr:rowOff>171450</xdr:rowOff>
    </xdr:to>
    <xdr:sp macro="" textlink="">
      <xdr:nvSpPr>
        <xdr:cNvPr id="119" name="Line 28">
          <a:extLst>
            <a:ext uri="{FF2B5EF4-FFF2-40B4-BE49-F238E27FC236}">
              <a16:creationId xmlns:a16="http://schemas.microsoft.com/office/drawing/2014/main" id="{F1E22144-5C94-4124-8E05-C462B546D23C}"/>
            </a:ext>
          </a:extLst>
        </xdr:cNvPr>
        <xdr:cNvSpPr>
          <a:spLocks noChangeShapeType="1"/>
        </xdr:cNvSpPr>
      </xdr:nvSpPr>
      <xdr:spPr bwMode="auto">
        <a:xfrm>
          <a:off x="2752725" y="226695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11</xdr:row>
      <xdr:rowOff>180975</xdr:rowOff>
    </xdr:from>
    <xdr:to>
      <xdr:col>3</xdr:col>
      <xdr:colOff>190500</xdr:colOff>
      <xdr:row>11</xdr:row>
      <xdr:rowOff>180975</xdr:rowOff>
    </xdr:to>
    <xdr:sp macro="" textlink="">
      <xdr:nvSpPr>
        <xdr:cNvPr id="120" name="Line 29">
          <a:extLst>
            <a:ext uri="{FF2B5EF4-FFF2-40B4-BE49-F238E27FC236}">
              <a16:creationId xmlns:a16="http://schemas.microsoft.com/office/drawing/2014/main" id="{68C73664-16E1-4E84-8971-1EA0080EDD3A}"/>
            </a:ext>
          </a:extLst>
        </xdr:cNvPr>
        <xdr:cNvSpPr>
          <a:spLocks noChangeShapeType="1"/>
        </xdr:cNvSpPr>
      </xdr:nvSpPr>
      <xdr:spPr bwMode="auto">
        <a:xfrm>
          <a:off x="2743200" y="28289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190500</xdr:rowOff>
    </xdr:from>
    <xdr:to>
      <xdr:col>3</xdr:col>
      <xdr:colOff>466725</xdr:colOff>
      <xdr:row>15</xdr:row>
      <xdr:rowOff>190500</xdr:rowOff>
    </xdr:to>
    <xdr:sp macro="" textlink="">
      <xdr:nvSpPr>
        <xdr:cNvPr id="121" name="Line 30">
          <a:extLst>
            <a:ext uri="{FF2B5EF4-FFF2-40B4-BE49-F238E27FC236}">
              <a16:creationId xmlns:a16="http://schemas.microsoft.com/office/drawing/2014/main" id="{8C432392-B09B-4C9F-9F68-A007C86A7D3A}"/>
            </a:ext>
          </a:extLst>
        </xdr:cNvPr>
        <xdr:cNvSpPr>
          <a:spLocks noChangeShapeType="1"/>
        </xdr:cNvSpPr>
      </xdr:nvSpPr>
      <xdr:spPr bwMode="auto">
        <a:xfrm>
          <a:off x="2752725" y="394335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17</xdr:row>
      <xdr:rowOff>180975</xdr:rowOff>
    </xdr:from>
    <xdr:to>
      <xdr:col>3</xdr:col>
      <xdr:colOff>180975</xdr:colOff>
      <xdr:row>17</xdr:row>
      <xdr:rowOff>180975</xdr:rowOff>
    </xdr:to>
    <xdr:sp macro="" textlink="">
      <xdr:nvSpPr>
        <xdr:cNvPr id="122" name="Line 31">
          <a:extLst>
            <a:ext uri="{FF2B5EF4-FFF2-40B4-BE49-F238E27FC236}">
              <a16:creationId xmlns:a16="http://schemas.microsoft.com/office/drawing/2014/main" id="{2A602B8D-1B67-487F-9C5B-7B707918AEFA}"/>
            </a:ext>
          </a:extLst>
        </xdr:cNvPr>
        <xdr:cNvSpPr>
          <a:spLocks noChangeShapeType="1"/>
        </xdr:cNvSpPr>
      </xdr:nvSpPr>
      <xdr:spPr bwMode="auto">
        <a:xfrm>
          <a:off x="2752725" y="448627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180975</xdr:rowOff>
    </xdr:from>
    <xdr:to>
      <xdr:col>3</xdr:col>
      <xdr:colOff>190500</xdr:colOff>
      <xdr:row>19</xdr:row>
      <xdr:rowOff>180975</xdr:rowOff>
    </xdr:to>
    <xdr:sp macro="" textlink="">
      <xdr:nvSpPr>
        <xdr:cNvPr id="123" name="Line 32">
          <a:extLst>
            <a:ext uri="{FF2B5EF4-FFF2-40B4-BE49-F238E27FC236}">
              <a16:creationId xmlns:a16="http://schemas.microsoft.com/office/drawing/2014/main" id="{6D684D83-6B44-40CD-9486-9D1C7FA6B180}"/>
            </a:ext>
          </a:extLst>
        </xdr:cNvPr>
        <xdr:cNvSpPr>
          <a:spLocks noChangeShapeType="1"/>
        </xdr:cNvSpPr>
      </xdr:nvSpPr>
      <xdr:spPr bwMode="auto">
        <a:xfrm>
          <a:off x="2743200" y="50387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21</xdr:row>
      <xdr:rowOff>190500</xdr:rowOff>
    </xdr:from>
    <xdr:to>
      <xdr:col>3</xdr:col>
      <xdr:colOff>200025</xdr:colOff>
      <xdr:row>21</xdr:row>
      <xdr:rowOff>190500</xdr:rowOff>
    </xdr:to>
    <xdr:sp macro="" textlink="">
      <xdr:nvSpPr>
        <xdr:cNvPr id="124" name="Line 33">
          <a:extLst>
            <a:ext uri="{FF2B5EF4-FFF2-40B4-BE49-F238E27FC236}">
              <a16:creationId xmlns:a16="http://schemas.microsoft.com/office/drawing/2014/main" id="{A75407B4-4BC9-4026-9831-C168821C5880}"/>
            </a:ext>
          </a:extLst>
        </xdr:cNvPr>
        <xdr:cNvSpPr>
          <a:spLocks noChangeShapeType="1"/>
        </xdr:cNvSpPr>
      </xdr:nvSpPr>
      <xdr:spPr bwMode="auto">
        <a:xfrm>
          <a:off x="2743200" y="56007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125" name="Line 34">
          <a:extLst>
            <a:ext uri="{FF2B5EF4-FFF2-40B4-BE49-F238E27FC236}">
              <a16:creationId xmlns:a16="http://schemas.microsoft.com/office/drawing/2014/main" id="{180F3494-7367-4D1C-8217-D1DB514666A7}"/>
            </a:ext>
          </a:extLst>
        </xdr:cNvPr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20</xdr:row>
      <xdr:rowOff>28575</xdr:rowOff>
    </xdr:from>
    <xdr:to>
      <xdr:col>4</xdr:col>
      <xdr:colOff>9525</xdr:colOff>
      <xdr:row>20</xdr:row>
      <xdr:rowOff>28575</xdr:rowOff>
    </xdr:to>
    <xdr:sp macro="" textlink="">
      <xdr:nvSpPr>
        <xdr:cNvPr id="126" name="Line 35">
          <a:extLst>
            <a:ext uri="{FF2B5EF4-FFF2-40B4-BE49-F238E27FC236}">
              <a16:creationId xmlns:a16="http://schemas.microsoft.com/office/drawing/2014/main" id="{BC018FD3-F9B0-4FF5-8EA9-23AD60286EA2}"/>
            </a:ext>
          </a:extLst>
        </xdr:cNvPr>
        <xdr:cNvSpPr>
          <a:spLocks noChangeShapeType="1"/>
        </xdr:cNvSpPr>
      </xdr:nvSpPr>
      <xdr:spPr bwMode="auto">
        <a:xfrm>
          <a:off x="3209925" y="516255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7</xdr:row>
      <xdr:rowOff>9525</xdr:rowOff>
    </xdr:from>
    <xdr:to>
      <xdr:col>4</xdr:col>
      <xdr:colOff>9525</xdr:colOff>
      <xdr:row>7</xdr:row>
      <xdr:rowOff>9525</xdr:rowOff>
    </xdr:to>
    <xdr:sp macro="" textlink="">
      <xdr:nvSpPr>
        <xdr:cNvPr id="127" name="Line 36">
          <a:extLst>
            <a:ext uri="{FF2B5EF4-FFF2-40B4-BE49-F238E27FC236}">
              <a16:creationId xmlns:a16="http://schemas.microsoft.com/office/drawing/2014/main" id="{D06E38DA-8A2A-437B-A4FD-D85DADF08B89}"/>
            </a:ext>
          </a:extLst>
        </xdr:cNvPr>
        <xdr:cNvSpPr>
          <a:spLocks noChangeShapeType="1"/>
        </xdr:cNvSpPr>
      </xdr:nvSpPr>
      <xdr:spPr bwMode="auto">
        <a:xfrm>
          <a:off x="3209925" y="155257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447675</xdr:colOff>
      <xdr:row>4</xdr:row>
      <xdr:rowOff>0</xdr:rowOff>
    </xdr:from>
    <xdr:to>
      <xdr:col>4</xdr:col>
      <xdr:colOff>9525</xdr:colOff>
      <xdr:row>4</xdr:row>
      <xdr:rowOff>0</xdr:rowOff>
    </xdr:to>
    <xdr:sp macro="" textlink="">
      <xdr:nvSpPr>
        <xdr:cNvPr id="128" name="Line 37">
          <a:extLst>
            <a:ext uri="{FF2B5EF4-FFF2-40B4-BE49-F238E27FC236}">
              <a16:creationId xmlns:a16="http://schemas.microsoft.com/office/drawing/2014/main" id="{41E51373-E0C5-4366-B44E-F0A5718D4CAA}"/>
            </a:ext>
          </a:extLst>
        </xdr:cNvPr>
        <xdr:cNvSpPr>
          <a:spLocks noChangeShapeType="1"/>
        </xdr:cNvSpPr>
      </xdr:nvSpPr>
      <xdr:spPr bwMode="auto">
        <a:xfrm flipV="1">
          <a:off x="3190875" y="71437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9525</xdr:colOff>
      <xdr:row>7</xdr:row>
      <xdr:rowOff>0</xdr:rowOff>
    </xdr:to>
    <xdr:sp macro="" textlink="">
      <xdr:nvSpPr>
        <xdr:cNvPr id="129" name="Line 38">
          <a:extLst>
            <a:ext uri="{FF2B5EF4-FFF2-40B4-BE49-F238E27FC236}">
              <a16:creationId xmlns:a16="http://schemas.microsoft.com/office/drawing/2014/main" id="{0FFBBCAB-83CD-4B47-A634-2634C1D9FC21}"/>
            </a:ext>
          </a:extLst>
        </xdr:cNvPr>
        <xdr:cNvSpPr>
          <a:spLocks noChangeShapeType="1"/>
        </xdr:cNvSpPr>
      </xdr:nvSpPr>
      <xdr:spPr bwMode="auto">
        <a:xfrm>
          <a:off x="5391150" y="1543050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9525</xdr:rowOff>
    </xdr:from>
    <xdr:to>
      <xdr:col>6</xdr:col>
      <xdr:colOff>314325</xdr:colOff>
      <xdr:row>36</xdr:row>
      <xdr:rowOff>9525</xdr:rowOff>
    </xdr:to>
    <xdr:sp macro="" textlink="">
      <xdr:nvSpPr>
        <xdr:cNvPr id="130" name="Line 39">
          <a:extLst>
            <a:ext uri="{FF2B5EF4-FFF2-40B4-BE49-F238E27FC236}">
              <a16:creationId xmlns:a16="http://schemas.microsoft.com/office/drawing/2014/main" id="{3A977584-3491-4BE4-9479-793DB4B27F95}"/>
            </a:ext>
          </a:extLst>
        </xdr:cNvPr>
        <xdr:cNvSpPr>
          <a:spLocks noChangeShapeType="1"/>
        </xdr:cNvSpPr>
      </xdr:nvSpPr>
      <xdr:spPr bwMode="auto">
        <a:xfrm>
          <a:off x="5705475" y="2933700"/>
          <a:ext cx="0" cy="662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6</xdr:col>
      <xdr:colOff>304800</xdr:colOff>
      <xdr:row>20</xdr:row>
      <xdr:rowOff>0</xdr:rowOff>
    </xdr:to>
    <xdr:sp macro="" textlink="">
      <xdr:nvSpPr>
        <xdr:cNvPr id="131" name="Line 40">
          <a:extLst>
            <a:ext uri="{FF2B5EF4-FFF2-40B4-BE49-F238E27FC236}">
              <a16:creationId xmlns:a16="http://schemas.microsoft.com/office/drawing/2014/main" id="{94B84167-590F-48D9-B549-40C2AB1BD9E0}"/>
            </a:ext>
          </a:extLst>
        </xdr:cNvPr>
        <xdr:cNvSpPr>
          <a:spLocks noChangeShapeType="1"/>
        </xdr:cNvSpPr>
      </xdr:nvSpPr>
      <xdr:spPr bwMode="auto">
        <a:xfrm>
          <a:off x="5391150" y="5133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0</xdr:rowOff>
    </xdr:from>
    <xdr:to>
      <xdr:col>7</xdr:col>
      <xdr:colOff>9525</xdr:colOff>
      <xdr:row>12</xdr:row>
      <xdr:rowOff>0</xdr:rowOff>
    </xdr:to>
    <xdr:sp macro="" textlink="">
      <xdr:nvSpPr>
        <xdr:cNvPr id="132" name="Line 41">
          <a:extLst>
            <a:ext uri="{FF2B5EF4-FFF2-40B4-BE49-F238E27FC236}">
              <a16:creationId xmlns:a16="http://schemas.microsoft.com/office/drawing/2014/main" id="{8D4DBB68-BFC7-423D-85A0-9467E9C91241}"/>
            </a:ext>
          </a:extLst>
        </xdr:cNvPr>
        <xdr:cNvSpPr>
          <a:spLocks noChangeShapeType="1"/>
        </xdr:cNvSpPr>
      </xdr:nvSpPr>
      <xdr:spPr bwMode="auto">
        <a:xfrm flipV="1">
          <a:off x="5705475" y="29241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32</xdr:row>
      <xdr:rowOff>9525</xdr:rowOff>
    </xdr:from>
    <xdr:to>
      <xdr:col>7</xdr:col>
      <xdr:colOff>9525</xdr:colOff>
      <xdr:row>32</xdr:row>
      <xdr:rowOff>9525</xdr:rowOff>
    </xdr:to>
    <xdr:sp macro="" textlink="">
      <xdr:nvSpPr>
        <xdr:cNvPr id="133" name="Line 42">
          <a:extLst>
            <a:ext uri="{FF2B5EF4-FFF2-40B4-BE49-F238E27FC236}">
              <a16:creationId xmlns:a16="http://schemas.microsoft.com/office/drawing/2014/main" id="{1F0D7171-F406-4449-A7D5-C61D23EFA1C0}"/>
            </a:ext>
          </a:extLst>
        </xdr:cNvPr>
        <xdr:cNvSpPr>
          <a:spLocks noChangeShapeType="1"/>
        </xdr:cNvSpPr>
      </xdr:nvSpPr>
      <xdr:spPr bwMode="auto">
        <a:xfrm>
          <a:off x="5705475" y="845820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323850</xdr:colOff>
      <xdr:row>16</xdr:row>
      <xdr:rowOff>0</xdr:rowOff>
    </xdr:from>
    <xdr:to>
      <xdr:col>7</xdr:col>
      <xdr:colOff>19050</xdr:colOff>
      <xdr:row>16</xdr:row>
      <xdr:rowOff>0</xdr:rowOff>
    </xdr:to>
    <xdr:sp macro="" textlink="">
      <xdr:nvSpPr>
        <xdr:cNvPr id="134" name="Line 43">
          <a:extLst>
            <a:ext uri="{FF2B5EF4-FFF2-40B4-BE49-F238E27FC236}">
              <a16:creationId xmlns:a16="http://schemas.microsoft.com/office/drawing/2014/main" id="{32D74D78-5A66-4D29-8C48-A71361C2EE4B}"/>
            </a:ext>
          </a:extLst>
        </xdr:cNvPr>
        <xdr:cNvSpPr>
          <a:spLocks noChangeShapeType="1"/>
        </xdr:cNvSpPr>
      </xdr:nvSpPr>
      <xdr:spPr bwMode="auto">
        <a:xfrm flipV="1">
          <a:off x="5715000" y="40290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135" name="Line 44">
          <a:extLst>
            <a:ext uri="{FF2B5EF4-FFF2-40B4-BE49-F238E27FC236}">
              <a16:creationId xmlns:a16="http://schemas.microsoft.com/office/drawing/2014/main" id="{3CD95459-84DF-48B4-B82B-60A242EEDBFA}"/>
            </a:ext>
          </a:extLst>
        </xdr:cNvPr>
        <xdr:cNvSpPr>
          <a:spLocks noChangeShapeType="1"/>
        </xdr:cNvSpPr>
      </xdr:nvSpPr>
      <xdr:spPr bwMode="auto">
        <a:xfrm>
          <a:off x="5695950" y="7343775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133350</xdr:rowOff>
    </xdr:from>
    <xdr:to>
      <xdr:col>10</xdr:col>
      <xdr:colOff>0</xdr:colOff>
      <xdr:row>11</xdr:row>
      <xdr:rowOff>133350</xdr:rowOff>
    </xdr:to>
    <xdr:sp macro="" textlink="">
      <xdr:nvSpPr>
        <xdr:cNvPr id="136" name="Line 45">
          <a:extLst>
            <a:ext uri="{FF2B5EF4-FFF2-40B4-BE49-F238E27FC236}">
              <a16:creationId xmlns:a16="http://schemas.microsoft.com/office/drawing/2014/main" id="{9C8E97DF-722C-4789-8137-C62B055B0164}"/>
            </a:ext>
          </a:extLst>
        </xdr:cNvPr>
        <xdr:cNvSpPr>
          <a:spLocks noChangeShapeType="1"/>
        </xdr:cNvSpPr>
      </xdr:nvSpPr>
      <xdr:spPr bwMode="auto">
        <a:xfrm>
          <a:off x="7867650" y="27813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114300</xdr:rowOff>
    </xdr:from>
    <xdr:to>
      <xdr:col>10</xdr:col>
      <xdr:colOff>0</xdr:colOff>
      <xdr:row>31</xdr:row>
      <xdr:rowOff>114300</xdr:rowOff>
    </xdr:to>
    <xdr:sp macro="" textlink="">
      <xdr:nvSpPr>
        <xdr:cNvPr id="137" name="Line 46">
          <a:extLst>
            <a:ext uri="{FF2B5EF4-FFF2-40B4-BE49-F238E27FC236}">
              <a16:creationId xmlns:a16="http://schemas.microsoft.com/office/drawing/2014/main" id="{28F79127-BBF1-4062-8B1E-2D7D459F35E7}"/>
            </a:ext>
          </a:extLst>
        </xdr:cNvPr>
        <xdr:cNvSpPr>
          <a:spLocks noChangeShapeType="1"/>
        </xdr:cNvSpPr>
      </xdr:nvSpPr>
      <xdr:spPr bwMode="auto">
        <a:xfrm flipV="1">
          <a:off x="7867650" y="82867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15</xdr:row>
      <xdr:rowOff>180975</xdr:rowOff>
    </xdr:from>
    <xdr:to>
      <xdr:col>10</xdr:col>
      <xdr:colOff>0</xdr:colOff>
      <xdr:row>15</xdr:row>
      <xdr:rowOff>180975</xdr:rowOff>
    </xdr:to>
    <xdr:sp macro="" textlink="">
      <xdr:nvSpPr>
        <xdr:cNvPr id="138" name="Line 47">
          <a:extLst>
            <a:ext uri="{FF2B5EF4-FFF2-40B4-BE49-F238E27FC236}">
              <a16:creationId xmlns:a16="http://schemas.microsoft.com/office/drawing/2014/main" id="{53800A6B-DA30-4361-BF99-DD37BC3A7021}"/>
            </a:ext>
          </a:extLst>
        </xdr:cNvPr>
        <xdr:cNvSpPr>
          <a:spLocks noChangeShapeType="1"/>
        </xdr:cNvSpPr>
      </xdr:nvSpPr>
      <xdr:spPr bwMode="auto">
        <a:xfrm flipV="1">
          <a:off x="7877175" y="3933825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123825</xdr:rowOff>
    </xdr:from>
    <xdr:to>
      <xdr:col>10</xdr:col>
      <xdr:colOff>0</xdr:colOff>
      <xdr:row>27</xdr:row>
      <xdr:rowOff>123825</xdr:rowOff>
    </xdr:to>
    <xdr:sp macro="" textlink="">
      <xdr:nvSpPr>
        <xdr:cNvPr id="139" name="Line 48">
          <a:extLst>
            <a:ext uri="{FF2B5EF4-FFF2-40B4-BE49-F238E27FC236}">
              <a16:creationId xmlns:a16="http://schemas.microsoft.com/office/drawing/2014/main" id="{C2CA59C8-876B-4C17-931A-9D1D5C56C75C}"/>
            </a:ext>
          </a:extLst>
        </xdr:cNvPr>
        <xdr:cNvSpPr>
          <a:spLocks noChangeShapeType="1"/>
        </xdr:cNvSpPr>
      </xdr:nvSpPr>
      <xdr:spPr bwMode="auto">
        <a:xfrm>
          <a:off x="7867650" y="7191375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11</xdr:row>
      <xdr:rowOff>133350</xdr:rowOff>
    </xdr:from>
    <xdr:to>
      <xdr:col>9</xdr:col>
      <xdr:colOff>390525</xdr:colOff>
      <xdr:row>13</xdr:row>
      <xdr:rowOff>114300</xdr:rowOff>
    </xdr:to>
    <xdr:sp macro="" textlink="">
      <xdr:nvSpPr>
        <xdr:cNvPr id="140" name="Line 49">
          <a:extLst>
            <a:ext uri="{FF2B5EF4-FFF2-40B4-BE49-F238E27FC236}">
              <a16:creationId xmlns:a16="http://schemas.microsoft.com/office/drawing/2014/main" id="{4051718C-3F38-4A5D-94AF-8EE03E4C90CA}"/>
            </a:ext>
          </a:extLst>
        </xdr:cNvPr>
        <xdr:cNvSpPr>
          <a:spLocks noChangeShapeType="1"/>
        </xdr:cNvSpPr>
      </xdr:nvSpPr>
      <xdr:spPr bwMode="auto">
        <a:xfrm>
          <a:off x="8258175" y="278130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31</xdr:row>
      <xdr:rowOff>114300</xdr:rowOff>
    </xdr:from>
    <xdr:to>
      <xdr:col>9</xdr:col>
      <xdr:colOff>390525</xdr:colOff>
      <xdr:row>33</xdr:row>
      <xdr:rowOff>95250</xdr:rowOff>
    </xdr:to>
    <xdr:sp macro="" textlink="">
      <xdr:nvSpPr>
        <xdr:cNvPr id="141" name="Line 50">
          <a:extLst>
            <a:ext uri="{FF2B5EF4-FFF2-40B4-BE49-F238E27FC236}">
              <a16:creationId xmlns:a16="http://schemas.microsoft.com/office/drawing/2014/main" id="{CF7F4209-71DE-495F-A6B4-7E0B6A2FA3E6}"/>
            </a:ext>
          </a:extLst>
        </xdr:cNvPr>
        <xdr:cNvSpPr>
          <a:spLocks noChangeShapeType="1"/>
        </xdr:cNvSpPr>
      </xdr:nvSpPr>
      <xdr:spPr bwMode="auto">
        <a:xfrm>
          <a:off x="8258175" y="828675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15</xdr:row>
      <xdr:rowOff>180975</xdr:rowOff>
    </xdr:from>
    <xdr:to>
      <xdr:col>9</xdr:col>
      <xdr:colOff>390525</xdr:colOff>
      <xdr:row>17</xdr:row>
      <xdr:rowOff>152400</xdr:rowOff>
    </xdr:to>
    <xdr:sp macro="" textlink="">
      <xdr:nvSpPr>
        <xdr:cNvPr id="142" name="Line 51">
          <a:extLst>
            <a:ext uri="{FF2B5EF4-FFF2-40B4-BE49-F238E27FC236}">
              <a16:creationId xmlns:a16="http://schemas.microsoft.com/office/drawing/2014/main" id="{90996989-7665-45EA-B5DB-DB0058099123}"/>
            </a:ext>
          </a:extLst>
        </xdr:cNvPr>
        <xdr:cNvSpPr>
          <a:spLocks noChangeShapeType="1"/>
        </xdr:cNvSpPr>
      </xdr:nvSpPr>
      <xdr:spPr bwMode="auto">
        <a:xfrm>
          <a:off x="8258175" y="393382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27</xdr:row>
      <xdr:rowOff>123825</xdr:rowOff>
    </xdr:from>
    <xdr:to>
      <xdr:col>9</xdr:col>
      <xdr:colOff>390525</xdr:colOff>
      <xdr:row>29</xdr:row>
      <xdr:rowOff>95250</xdr:rowOff>
    </xdr:to>
    <xdr:sp macro="" textlink="">
      <xdr:nvSpPr>
        <xdr:cNvPr id="143" name="Line 52">
          <a:extLst>
            <a:ext uri="{FF2B5EF4-FFF2-40B4-BE49-F238E27FC236}">
              <a16:creationId xmlns:a16="http://schemas.microsoft.com/office/drawing/2014/main" id="{1306F175-30F4-4E61-BC2D-1F9A69F48FED}"/>
            </a:ext>
          </a:extLst>
        </xdr:cNvPr>
        <xdr:cNvSpPr>
          <a:spLocks noChangeShapeType="1"/>
        </xdr:cNvSpPr>
      </xdr:nvSpPr>
      <xdr:spPr bwMode="auto">
        <a:xfrm>
          <a:off x="8258175" y="719137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7</xdr:row>
      <xdr:rowOff>0</xdr:rowOff>
    </xdr:from>
    <xdr:to>
      <xdr:col>6</xdr:col>
      <xdr:colOff>333375</xdr:colOff>
      <xdr:row>9</xdr:row>
      <xdr:rowOff>152400</xdr:rowOff>
    </xdr:to>
    <xdr:sp macro="" textlink="">
      <xdr:nvSpPr>
        <xdr:cNvPr id="144" name="Line 53">
          <a:extLst>
            <a:ext uri="{FF2B5EF4-FFF2-40B4-BE49-F238E27FC236}">
              <a16:creationId xmlns:a16="http://schemas.microsoft.com/office/drawing/2014/main" id="{7BC21165-DF54-4698-A929-12CF168A746B}"/>
            </a:ext>
          </a:extLst>
        </xdr:cNvPr>
        <xdr:cNvSpPr>
          <a:spLocks noChangeShapeType="1"/>
        </xdr:cNvSpPr>
      </xdr:nvSpPr>
      <xdr:spPr bwMode="auto">
        <a:xfrm flipV="1">
          <a:off x="5724525" y="1543050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12</xdr:row>
      <xdr:rowOff>123825</xdr:rowOff>
    </xdr:from>
    <xdr:to>
      <xdr:col>10</xdr:col>
      <xdr:colOff>0</xdr:colOff>
      <xdr:row>12</xdr:row>
      <xdr:rowOff>123825</xdr:rowOff>
    </xdr:to>
    <xdr:sp macro="" textlink="">
      <xdr:nvSpPr>
        <xdr:cNvPr id="145" name="Line 54">
          <a:extLst>
            <a:ext uri="{FF2B5EF4-FFF2-40B4-BE49-F238E27FC236}">
              <a16:creationId xmlns:a16="http://schemas.microsoft.com/office/drawing/2014/main" id="{9FDE3E92-298F-44F6-B11D-E81C7182C7AA}"/>
            </a:ext>
          </a:extLst>
        </xdr:cNvPr>
        <xdr:cNvSpPr>
          <a:spLocks noChangeShapeType="1"/>
        </xdr:cNvSpPr>
      </xdr:nvSpPr>
      <xdr:spPr bwMode="auto">
        <a:xfrm>
          <a:off x="8267700" y="304800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13</xdr:row>
      <xdr:rowOff>123825</xdr:rowOff>
    </xdr:from>
    <xdr:to>
      <xdr:col>10</xdr:col>
      <xdr:colOff>0</xdr:colOff>
      <xdr:row>13</xdr:row>
      <xdr:rowOff>123825</xdr:rowOff>
    </xdr:to>
    <xdr:sp macro="" textlink="">
      <xdr:nvSpPr>
        <xdr:cNvPr id="146" name="Line 55">
          <a:extLst>
            <a:ext uri="{FF2B5EF4-FFF2-40B4-BE49-F238E27FC236}">
              <a16:creationId xmlns:a16="http://schemas.microsoft.com/office/drawing/2014/main" id="{D3F3872C-3388-4F81-9950-376DC58005C2}"/>
            </a:ext>
          </a:extLst>
        </xdr:cNvPr>
        <xdr:cNvSpPr>
          <a:spLocks noChangeShapeType="1"/>
        </xdr:cNvSpPr>
      </xdr:nvSpPr>
      <xdr:spPr bwMode="auto">
        <a:xfrm flipH="1">
          <a:off x="8267700" y="33242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32</xdr:row>
      <xdr:rowOff>104775</xdr:rowOff>
    </xdr:from>
    <xdr:to>
      <xdr:col>10</xdr:col>
      <xdr:colOff>0</xdr:colOff>
      <xdr:row>32</xdr:row>
      <xdr:rowOff>104775</xdr:rowOff>
    </xdr:to>
    <xdr:sp macro="" textlink="">
      <xdr:nvSpPr>
        <xdr:cNvPr id="147" name="Line 56">
          <a:extLst>
            <a:ext uri="{FF2B5EF4-FFF2-40B4-BE49-F238E27FC236}">
              <a16:creationId xmlns:a16="http://schemas.microsoft.com/office/drawing/2014/main" id="{750B5AC7-B35F-4FED-9584-D7C5F387F823}"/>
            </a:ext>
          </a:extLst>
        </xdr:cNvPr>
        <xdr:cNvSpPr>
          <a:spLocks noChangeShapeType="1"/>
        </xdr:cNvSpPr>
      </xdr:nvSpPr>
      <xdr:spPr bwMode="auto">
        <a:xfrm flipH="1">
          <a:off x="8267700" y="855345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33</xdr:row>
      <xdr:rowOff>85725</xdr:rowOff>
    </xdr:from>
    <xdr:to>
      <xdr:col>10</xdr:col>
      <xdr:colOff>0</xdr:colOff>
      <xdr:row>33</xdr:row>
      <xdr:rowOff>85725</xdr:rowOff>
    </xdr:to>
    <xdr:sp macro="" textlink="">
      <xdr:nvSpPr>
        <xdr:cNvPr id="148" name="Line 57">
          <a:extLst>
            <a:ext uri="{FF2B5EF4-FFF2-40B4-BE49-F238E27FC236}">
              <a16:creationId xmlns:a16="http://schemas.microsoft.com/office/drawing/2014/main" id="{7CA56B90-5A4E-4C03-85AD-2FE5E937EABA}"/>
            </a:ext>
          </a:extLst>
        </xdr:cNvPr>
        <xdr:cNvSpPr>
          <a:spLocks noChangeShapeType="1"/>
        </xdr:cNvSpPr>
      </xdr:nvSpPr>
      <xdr:spPr bwMode="auto">
        <a:xfrm flipH="1">
          <a:off x="8267700" y="88106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16</xdr:row>
      <xdr:rowOff>171450</xdr:rowOff>
    </xdr:from>
    <xdr:to>
      <xdr:col>10</xdr:col>
      <xdr:colOff>0</xdr:colOff>
      <xdr:row>16</xdr:row>
      <xdr:rowOff>171450</xdr:rowOff>
    </xdr:to>
    <xdr:sp macro="" textlink="">
      <xdr:nvSpPr>
        <xdr:cNvPr id="149" name="Line 58">
          <a:extLst>
            <a:ext uri="{FF2B5EF4-FFF2-40B4-BE49-F238E27FC236}">
              <a16:creationId xmlns:a16="http://schemas.microsoft.com/office/drawing/2014/main" id="{938311E0-5ED2-467B-8A7C-468F03965AD5}"/>
            </a:ext>
          </a:extLst>
        </xdr:cNvPr>
        <xdr:cNvSpPr>
          <a:spLocks noChangeShapeType="1"/>
        </xdr:cNvSpPr>
      </xdr:nvSpPr>
      <xdr:spPr bwMode="auto">
        <a:xfrm>
          <a:off x="8267700" y="42005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17</xdr:row>
      <xdr:rowOff>152400</xdr:rowOff>
    </xdr:from>
    <xdr:to>
      <xdr:col>10</xdr:col>
      <xdr:colOff>9525</xdr:colOff>
      <xdr:row>17</xdr:row>
      <xdr:rowOff>152400</xdr:rowOff>
    </xdr:to>
    <xdr:sp macro="" textlink="">
      <xdr:nvSpPr>
        <xdr:cNvPr id="150" name="Line 59">
          <a:extLst>
            <a:ext uri="{FF2B5EF4-FFF2-40B4-BE49-F238E27FC236}">
              <a16:creationId xmlns:a16="http://schemas.microsoft.com/office/drawing/2014/main" id="{62501D8F-9B23-4190-8E1F-FD2B82548211}"/>
            </a:ext>
          </a:extLst>
        </xdr:cNvPr>
        <xdr:cNvSpPr>
          <a:spLocks noChangeShapeType="1"/>
        </xdr:cNvSpPr>
      </xdr:nvSpPr>
      <xdr:spPr bwMode="auto">
        <a:xfrm flipH="1">
          <a:off x="8267700" y="44577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29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151" name="Line 60">
          <a:extLst>
            <a:ext uri="{FF2B5EF4-FFF2-40B4-BE49-F238E27FC236}">
              <a16:creationId xmlns:a16="http://schemas.microsoft.com/office/drawing/2014/main" id="{761F63DA-DD3E-4AB4-A31F-0106D463BBC3}"/>
            </a:ext>
          </a:extLst>
        </xdr:cNvPr>
        <xdr:cNvSpPr>
          <a:spLocks noChangeShapeType="1"/>
        </xdr:cNvSpPr>
      </xdr:nvSpPr>
      <xdr:spPr bwMode="auto">
        <a:xfrm flipH="1">
          <a:off x="8258175" y="7724775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28</xdr:row>
      <xdr:rowOff>85725</xdr:rowOff>
    </xdr:from>
    <xdr:to>
      <xdr:col>10</xdr:col>
      <xdr:colOff>0</xdr:colOff>
      <xdr:row>28</xdr:row>
      <xdr:rowOff>85725</xdr:rowOff>
    </xdr:to>
    <xdr:sp macro="" textlink="">
      <xdr:nvSpPr>
        <xdr:cNvPr id="152" name="Line 61">
          <a:extLst>
            <a:ext uri="{FF2B5EF4-FFF2-40B4-BE49-F238E27FC236}">
              <a16:creationId xmlns:a16="http://schemas.microsoft.com/office/drawing/2014/main" id="{85C1F022-7396-498D-84A2-DC135FE8A401}"/>
            </a:ext>
          </a:extLst>
        </xdr:cNvPr>
        <xdr:cNvSpPr>
          <a:spLocks noChangeShapeType="1"/>
        </xdr:cNvSpPr>
      </xdr:nvSpPr>
      <xdr:spPr bwMode="auto">
        <a:xfrm>
          <a:off x="8258175" y="74295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180975</xdr:rowOff>
    </xdr:from>
    <xdr:to>
      <xdr:col>10</xdr:col>
      <xdr:colOff>0</xdr:colOff>
      <xdr:row>6</xdr:row>
      <xdr:rowOff>180975</xdr:rowOff>
    </xdr:to>
    <xdr:sp macro="" textlink="">
      <xdr:nvSpPr>
        <xdr:cNvPr id="153" name="Line 62">
          <a:extLst>
            <a:ext uri="{FF2B5EF4-FFF2-40B4-BE49-F238E27FC236}">
              <a16:creationId xmlns:a16="http://schemas.microsoft.com/office/drawing/2014/main" id="{6F6B2D98-62A5-4476-BBAB-0111450552B9}"/>
            </a:ext>
          </a:extLst>
        </xdr:cNvPr>
        <xdr:cNvSpPr>
          <a:spLocks noChangeShapeType="1"/>
        </xdr:cNvSpPr>
      </xdr:nvSpPr>
      <xdr:spPr bwMode="auto">
        <a:xfrm>
          <a:off x="7867650" y="14478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6</xdr:row>
      <xdr:rowOff>190500</xdr:rowOff>
    </xdr:from>
    <xdr:to>
      <xdr:col>9</xdr:col>
      <xdr:colOff>419100</xdr:colOff>
      <xdr:row>7</xdr:row>
      <xdr:rowOff>190500</xdr:rowOff>
    </xdr:to>
    <xdr:sp macro="" textlink="">
      <xdr:nvSpPr>
        <xdr:cNvPr id="154" name="Line 63">
          <a:extLst>
            <a:ext uri="{FF2B5EF4-FFF2-40B4-BE49-F238E27FC236}">
              <a16:creationId xmlns:a16="http://schemas.microsoft.com/office/drawing/2014/main" id="{C15A38A9-5AC8-41B6-BB07-944E369F4E96}"/>
            </a:ext>
          </a:extLst>
        </xdr:cNvPr>
        <xdr:cNvSpPr>
          <a:spLocks noChangeShapeType="1"/>
        </xdr:cNvSpPr>
      </xdr:nvSpPr>
      <xdr:spPr bwMode="auto">
        <a:xfrm flipH="1" flipV="1">
          <a:off x="8286750" y="14573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7</xdr:row>
      <xdr:rowOff>190500</xdr:rowOff>
    </xdr:from>
    <xdr:to>
      <xdr:col>10</xdr:col>
      <xdr:colOff>9525</xdr:colOff>
      <xdr:row>7</xdr:row>
      <xdr:rowOff>190500</xdr:rowOff>
    </xdr:to>
    <xdr:sp macro="" textlink="">
      <xdr:nvSpPr>
        <xdr:cNvPr id="155" name="Line 64">
          <a:extLst>
            <a:ext uri="{FF2B5EF4-FFF2-40B4-BE49-F238E27FC236}">
              <a16:creationId xmlns:a16="http://schemas.microsoft.com/office/drawing/2014/main" id="{5B9B3928-AF99-4B04-ACAD-2DE587468596}"/>
            </a:ext>
          </a:extLst>
        </xdr:cNvPr>
        <xdr:cNvSpPr>
          <a:spLocks noChangeShapeType="1"/>
        </xdr:cNvSpPr>
      </xdr:nvSpPr>
      <xdr:spPr bwMode="auto">
        <a:xfrm>
          <a:off x="8286750" y="1733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914400</xdr:colOff>
      <xdr:row>5</xdr:row>
      <xdr:rowOff>0</xdr:rowOff>
    </xdr:from>
    <xdr:to>
      <xdr:col>14</xdr:col>
      <xdr:colOff>914400</xdr:colOff>
      <xdr:row>6</xdr:row>
      <xdr:rowOff>209550</xdr:rowOff>
    </xdr:to>
    <xdr:sp macro="" textlink="">
      <xdr:nvSpPr>
        <xdr:cNvPr id="156" name="Line 65">
          <a:extLst>
            <a:ext uri="{FF2B5EF4-FFF2-40B4-BE49-F238E27FC236}">
              <a16:creationId xmlns:a16="http://schemas.microsoft.com/office/drawing/2014/main" id="{9DCF6367-42DB-416F-8A07-11413C5A1DF5}"/>
            </a:ext>
          </a:extLst>
        </xdr:cNvPr>
        <xdr:cNvSpPr>
          <a:spLocks noChangeShapeType="1"/>
        </xdr:cNvSpPr>
      </xdr:nvSpPr>
      <xdr:spPr bwMode="auto">
        <a:xfrm flipH="1" flipV="1">
          <a:off x="13392150" y="990600"/>
          <a:ext cx="0" cy="48577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1181100</xdr:colOff>
      <xdr:row>35</xdr:row>
      <xdr:rowOff>114300</xdr:rowOff>
    </xdr:from>
    <xdr:to>
      <xdr:col>10</xdr:col>
      <xdr:colOff>0</xdr:colOff>
      <xdr:row>35</xdr:row>
      <xdr:rowOff>114300</xdr:rowOff>
    </xdr:to>
    <xdr:sp macro="" textlink="">
      <xdr:nvSpPr>
        <xdr:cNvPr id="157" name="Line 66">
          <a:extLst>
            <a:ext uri="{FF2B5EF4-FFF2-40B4-BE49-F238E27FC236}">
              <a16:creationId xmlns:a16="http://schemas.microsoft.com/office/drawing/2014/main" id="{151DF9F6-97B4-43D7-9A0E-E309116E221F}"/>
            </a:ext>
          </a:extLst>
        </xdr:cNvPr>
        <xdr:cNvSpPr>
          <a:spLocks noChangeShapeType="1"/>
        </xdr:cNvSpPr>
      </xdr:nvSpPr>
      <xdr:spPr bwMode="auto">
        <a:xfrm>
          <a:off x="7867650" y="93916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36</xdr:row>
      <xdr:rowOff>114300</xdr:rowOff>
    </xdr:from>
    <xdr:to>
      <xdr:col>9</xdr:col>
      <xdr:colOff>647700</xdr:colOff>
      <xdr:row>36</xdr:row>
      <xdr:rowOff>114300</xdr:rowOff>
    </xdr:to>
    <xdr:sp macro="" textlink="">
      <xdr:nvSpPr>
        <xdr:cNvPr id="158" name="Line 67">
          <a:extLst>
            <a:ext uri="{FF2B5EF4-FFF2-40B4-BE49-F238E27FC236}">
              <a16:creationId xmlns:a16="http://schemas.microsoft.com/office/drawing/2014/main" id="{35881D01-5DCD-43B0-B309-5737F8B35BA4}"/>
            </a:ext>
          </a:extLst>
        </xdr:cNvPr>
        <xdr:cNvSpPr>
          <a:spLocks noChangeShapeType="1"/>
        </xdr:cNvSpPr>
      </xdr:nvSpPr>
      <xdr:spPr bwMode="auto">
        <a:xfrm>
          <a:off x="8258175" y="96678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35</xdr:row>
      <xdr:rowOff>114300</xdr:rowOff>
    </xdr:from>
    <xdr:to>
      <xdr:col>9</xdr:col>
      <xdr:colOff>390525</xdr:colOff>
      <xdr:row>36</xdr:row>
      <xdr:rowOff>104775</xdr:rowOff>
    </xdr:to>
    <xdr:sp macro="" textlink="">
      <xdr:nvSpPr>
        <xdr:cNvPr id="159" name="Line 68">
          <a:extLst>
            <a:ext uri="{FF2B5EF4-FFF2-40B4-BE49-F238E27FC236}">
              <a16:creationId xmlns:a16="http://schemas.microsoft.com/office/drawing/2014/main" id="{5A59989E-7CEE-4E28-8A27-D1C67E44002C}"/>
            </a:ext>
          </a:extLst>
        </xdr:cNvPr>
        <xdr:cNvSpPr>
          <a:spLocks noChangeShapeType="1"/>
        </xdr:cNvSpPr>
      </xdr:nvSpPr>
      <xdr:spPr bwMode="auto">
        <a:xfrm flipV="1">
          <a:off x="8258175" y="939165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190500</xdr:rowOff>
    </xdr:from>
    <xdr:to>
      <xdr:col>13</xdr:col>
      <xdr:colOff>257175</xdr:colOff>
      <xdr:row>35</xdr:row>
      <xdr:rowOff>190500</xdr:rowOff>
    </xdr:to>
    <xdr:sp macro="" textlink="">
      <xdr:nvSpPr>
        <xdr:cNvPr id="160" name="Line 69">
          <a:extLst>
            <a:ext uri="{FF2B5EF4-FFF2-40B4-BE49-F238E27FC236}">
              <a16:creationId xmlns:a16="http://schemas.microsoft.com/office/drawing/2014/main" id="{E3EE48C3-D597-4ED5-ADF1-10644398F9B2}"/>
            </a:ext>
          </a:extLst>
        </xdr:cNvPr>
        <xdr:cNvSpPr>
          <a:spLocks noChangeShapeType="1"/>
        </xdr:cNvSpPr>
      </xdr:nvSpPr>
      <xdr:spPr bwMode="auto">
        <a:xfrm>
          <a:off x="11734800" y="94678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161" name="Line 70">
          <a:extLst>
            <a:ext uri="{FF2B5EF4-FFF2-40B4-BE49-F238E27FC236}">
              <a16:creationId xmlns:a16="http://schemas.microsoft.com/office/drawing/2014/main" id="{5AA98CDF-66A6-40D6-8468-54CFA1957B40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133350</xdr:colOff>
      <xdr:row>8</xdr:row>
      <xdr:rowOff>104775</xdr:rowOff>
    </xdr:from>
    <xdr:to>
      <xdr:col>3</xdr:col>
      <xdr:colOff>104775</xdr:colOff>
      <xdr:row>22</xdr:row>
      <xdr:rowOff>180975</xdr:rowOff>
    </xdr:to>
    <xdr:sp macro="" textlink="">
      <xdr:nvSpPr>
        <xdr:cNvPr id="162" name="Rectangle 71">
          <a:extLst>
            <a:ext uri="{FF2B5EF4-FFF2-40B4-BE49-F238E27FC236}">
              <a16:creationId xmlns:a16="http://schemas.microsoft.com/office/drawing/2014/main" id="{DF2C2D33-E961-41D5-BC3B-F92BC0213BCD}"/>
            </a:ext>
          </a:extLst>
        </xdr:cNvPr>
        <xdr:cNvSpPr>
          <a:spLocks noChangeArrowheads="1"/>
        </xdr:cNvSpPr>
      </xdr:nvSpPr>
      <xdr:spPr bwMode="auto">
        <a:xfrm>
          <a:off x="133350" y="1924050"/>
          <a:ext cx="2714625" cy="394335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409575</xdr:colOff>
      <xdr:row>21</xdr:row>
      <xdr:rowOff>95250</xdr:rowOff>
    </xdr:from>
    <xdr:to>
      <xdr:col>10</xdr:col>
      <xdr:colOff>19050</xdr:colOff>
      <xdr:row>21</xdr:row>
      <xdr:rowOff>95250</xdr:rowOff>
    </xdr:to>
    <xdr:sp macro="" textlink="">
      <xdr:nvSpPr>
        <xdr:cNvPr id="163" name="Line 72">
          <a:extLst>
            <a:ext uri="{FF2B5EF4-FFF2-40B4-BE49-F238E27FC236}">
              <a16:creationId xmlns:a16="http://schemas.microsoft.com/office/drawing/2014/main" id="{2227EB69-9C4F-4C16-8B89-F9D2ED4E7357}"/>
            </a:ext>
          </a:extLst>
        </xdr:cNvPr>
        <xdr:cNvSpPr>
          <a:spLocks noChangeShapeType="1"/>
        </xdr:cNvSpPr>
      </xdr:nvSpPr>
      <xdr:spPr bwMode="auto">
        <a:xfrm flipH="1">
          <a:off x="8277225" y="55054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19</xdr:row>
      <xdr:rowOff>152400</xdr:rowOff>
    </xdr:from>
    <xdr:to>
      <xdr:col>10</xdr:col>
      <xdr:colOff>0</xdr:colOff>
      <xdr:row>19</xdr:row>
      <xdr:rowOff>152400</xdr:rowOff>
    </xdr:to>
    <xdr:sp macro="" textlink="">
      <xdr:nvSpPr>
        <xdr:cNvPr id="164" name="Line 73">
          <a:extLst>
            <a:ext uri="{FF2B5EF4-FFF2-40B4-BE49-F238E27FC236}">
              <a16:creationId xmlns:a16="http://schemas.microsoft.com/office/drawing/2014/main" id="{141D2BC0-5E2E-4DDD-B5C1-DE72400DDE09}"/>
            </a:ext>
          </a:extLst>
        </xdr:cNvPr>
        <xdr:cNvSpPr>
          <a:spLocks noChangeShapeType="1"/>
        </xdr:cNvSpPr>
      </xdr:nvSpPr>
      <xdr:spPr bwMode="auto">
        <a:xfrm flipV="1">
          <a:off x="7877175" y="50101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19</xdr:row>
      <xdr:rowOff>152400</xdr:rowOff>
    </xdr:from>
    <xdr:to>
      <xdr:col>9</xdr:col>
      <xdr:colOff>390525</xdr:colOff>
      <xdr:row>21</xdr:row>
      <xdr:rowOff>114300</xdr:rowOff>
    </xdr:to>
    <xdr:sp macro="" textlink="">
      <xdr:nvSpPr>
        <xdr:cNvPr id="165" name="Line 74">
          <a:extLst>
            <a:ext uri="{FF2B5EF4-FFF2-40B4-BE49-F238E27FC236}">
              <a16:creationId xmlns:a16="http://schemas.microsoft.com/office/drawing/2014/main" id="{9CA780CC-8C39-4654-81BE-405907DEBE9A}"/>
            </a:ext>
          </a:extLst>
        </xdr:cNvPr>
        <xdr:cNvSpPr>
          <a:spLocks noChangeShapeType="1"/>
        </xdr:cNvSpPr>
      </xdr:nvSpPr>
      <xdr:spPr bwMode="auto">
        <a:xfrm>
          <a:off x="8258175" y="50101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20</xdr:row>
      <xdr:rowOff>152400</xdr:rowOff>
    </xdr:from>
    <xdr:to>
      <xdr:col>10</xdr:col>
      <xdr:colOff>9525</xdr:colOff>
      <xdr:row>20</xdr:row>
      <xdr:rowOff>152400</xdr:rowOff>
    </xdr:to>
    <xdr:sp macro="" textlink="">
      <xdr:nvSpPr>
        <xdr:cNvPr id="166" name="Line 75">
          <a:extLst>
            <a:ext uri="{FF2B5EF4-FFF2-40B4-BE49-F238E27FC236}">
              <a16:creationId xmlns:a16="http://schemas.microsoft.com/office/drawing/2014/main" id="{4161BFDE-D756-4F3B-AF72-7F60E6EED592}"/>
            </a:ext>
          </a:extLst>
        </xdr:cNvPr>
        <xdr:cNvSpPr>
          <a:spLocks noChangeShapeType="1"/>
        </xdr:cNvSpPr>
      </xdr:nvSpPr>
      <xdr:spPr bwMode="auto">
        <a:xfrm>
          <a:off x="8277225" y="52863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20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167" name="Line 76">
          <a:extLst>
            <a:ext uri="{FF2B5EF4-FFF2-40B4-BE49-F238E27FC236}">
              <a16:creationId xmlns:a16="http://schemas.microsoft.com/office/drawing/2014/main" id="{A259EC6D-1E64-4BF6-8694-79AC818092A0}"/>
            </a:ext>
          </a:extLst>
        </xdr:cNvPr>
        <xdr:cNvSpPr>
          <a:spLocks noChangeShapeType="1"/>
        </xdr:cNvSpPr>
      </xdr:nvSpPr>
      <xdr:spPr bwMode="auto">
        <a:xfrm flipV="1">
          <a:off x="5695950" y="51339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25</xdr:row>
      <xdr:rowOff>95250</xdr:rowOff>
    </xdr:from>
    <xdr:to>
      <xdr:col>10</xdr:col>
      <xdr:colOff>19050</xdr:colOff>
      <xdr:row>25</xdr:row>
      <xdr:rowOff>95250</xdr:rowOff>
    </xdr:to>
    <xdr:sp macro="" textlink="">
      <xdr:nvSpPr>
        <xdr:cNvPr id="168" name="Line 77">
          <a:extLst>
            <a:ext uri="{FF2B5EF4-FFF2-40B4-BE49-F238E27FC236}">
              <a16:creationId xmlns:a16="http://schemas.microsoft.com/office/drawing/2014/main" id="{E1D9F579-5FA5-4DE6-9C3F-E2FB24AE63F7}"/>
            </a:ext>
          </a:extLst>
        </xdr:cNvPr>
        <xdr:cNvSpPr>
          <a:spLocks noChangeShapeType="1"/>
        </xdr:cNvSpPr>
      </xdr:nvSpPr>
      <xdr:spPr bwMode="auto">
        <a:xfrm flipH="1">
          <a:off x="8277225" y="66103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23</xdr:row>
      <xdr:rowOff>152400</xdr:rowOff>
    </xdr:from>
    <xdr:to>
      <xdr:col>10</xdr:col>
      <xdr:colOff>0</xdr:colOff>
      <xdr:row>23</xdr:row>
      <xdr:rowOff>152400</xdr:rowOff>
    </xdr:to>
    <xdr:sp macro="" textlink="">
      <xdr:nvSpPr>
        <xdr:cNvPr id="169" name="Line 78">
          <a:extLst>
            <a:ext uri="{FF2B5EF4-FFF2-40B4-BE49-F238E27FC236}">
              <a16:creationId xmlns:a16="http://schemas.microsoft.com/office/drawing/2014/main" id="{735655C0-4CD7-417D-A4F2-EAAF4270849A}"/>
            </a:ext>
          </a:extLst>
        </xdr:cNvPr>
        <xdr:cNvSpPr>
          <a:spLocks noChangeShapeType="1"/>
        </xdr:cNvSpPr>
      </xdr:nvSpPr>
      <xdr:spPr bwMode="auto">
        <a:xfrm flipV="1">
          <a:off x="7877175" y="61150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23</xdr:row>
      <xdr:rowOff>152400</xdr:rowOff>
    </xdr:from>
    <xdr:to>
      <xdr:col>9</xdr:col>
      <xdr:colOff>390525</xdr:colOff>
      <xdr:row>25</xdr:row>
      <xdr:rowOff>114300</xdr:rowOff>
    </xdr:to>
    <xdr:sp macro="" textlink="">
      <xdr:nvSpPr>
        <xdr:cNvPr id="170" name="Line 79">
          <a:extLst>
            <a:ext uri="{FF2B5EF4-FFF2-40B4-BE49-F238E27FC236}">
              <a16:creationId xmlns:a16="http://schemas.microsoft.com/office/drawing/2014/main" id="{E07FC518-EE2B-4448-B84A-03CBD869FAD8}"/>
            </a:ext>
          </a:extLst>
        </xdr:cNvPr>
        <xdr:cNvSpPr>
          <a:spLocks noChangeShapeType="1"/>
        </xdr:cNvSpPr>
      </xdr:nvSpPr>
      <xdr:spPr bwMode="auto">
        <a:xfrm>
          <a:off x="8258175" y="61150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24</xdr:row>
      <xdr:rowOff>152400</xdr:rowOff>
    </xdr:from>
    <xdr:to>
      <xdr:col>10</xdr:col>
      <xdr:colOff>9525</xdr:colOff>
      <xdr:row>24</xdr:row>
      <xdr:rowOff>152400</xdr:rowOff>
    </xdr:to>
    <xdr:sp macro="" textlink="">
      <xdr:nvSpPr>
        <xdr:cNvPr id="171" name="Line 80">
          <a:extLst>
            <a:ext uri="{FF2B5EF4-FFF2-40B4-BE49-F238E27FC236}">
              <a16:creationId xmlns:a16="http://schemas.microsoft.com/office/drawing/2014/main" id="{0EF62079-FF30-46AF-AAD5-8CCB47769CA2}"/>
            </a:ext>
          </a:extLst>
        </xdr:cNvPr>
        <xdr:cNvSpPr>
          <a:spLocks noChangeShapeType="1"/>
        </xdr:cNvSpPr>
      </xdr:nvSpPr>
      <xdr:spPr bwMode="auto">
        <a:xfrm>
          <a:off x="8277225" y="63912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23</xdr:row>
      <xdr:rowOff>152400</xdr:rowOff>
    </xdr:from>
    <xdr:to>
      <xdr:col>7</xdr:col>
      <xdr:colOff>9525</xdr:colOff>
      <xdr:row>23</xdr:row>
      <xdr:rowOff>152400</xdr:rowOff>
    </xdr:to>
    <xdr:sp macro="" textlink="">
      <xdr:nvSpPr>
        <xdr:cNvPr id="172" name="Line 81">
          <a:extLst>
            <a:ext uri="{FF2B5EF4-FFF2-40B4-BE49-F238E27FC236}">
              <a16:creationId xmlns:a16="http://schemas.microsoft.com/office/drawing/2014/main" id="{28E4962E-C1C8-4F11-85E1-BD90DE5D3DEB}"/>
            </a:ext>
          </a:extLst>
        </xdr:cNvPr>
        <xdr:cNvSpPr>
          <a:spLocks noChangeShapeType="1"/>
        </xdr:cNvSpPr>
      </xdr:nvSpPr>
      <xdr:spPr bwMode="auto">
        <a:xfrm flipV="1">
          <a:off x="5705475" y="611505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29</xdr:row>
      <xdr:rowOff>114300</xdr:rowOff>
    </xdr:from>
    <xdr:to>
      <xdr:col>13</xdr:col>
      <xdr:colOff>714375</xdr:colOff>
      <xdr:row>29</xdr:row>
      <xdr:rowOff>114300</xdr:rowOff>
    </xdr:to>
    <xdr:sp macro="" textlink="">
      <xdr:nvSpPr>
        <xdr:cNvPr id="173" name="Line 82">
          <a:extLst>
            <a:ext uri="{FF2B5EF4-FFF2-40B4-BE49-F238E27FC236}">
              <a16:creationId xmlns:a16="http://schemas.microsoft.com/office/drawing/2014/main" id="{0EBA41E8-F015-4D5A-AEEB-8D2C7D416A27}"/>
            </a:ext>
          </a:extLst>
        </xdr:cNvPr>
        <xdr:cNvSpPr>
          <a:spLocks noChangeShapeType="1"/>
        </xdr:cNvSpPr>
      </xdr:nvSpPr>
      <xdr:spPr bwMode="auto">
        <a:xfrm flipV="1">
          <a:off x="11734800" y="773430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27</xdr:row>
      <xdr:rowOff>180975</xdr:rowOff>
    </xdr:from>
    <xdr:to>
      <xdr:col>13</xdr:col>
      <xdr:colOff>247650</xdr:colOff>
      <xdr:row>27</xdr:row>
      <xdr:rowOff>180975</xdr:rowOff>
    </xdr:to>
    <xdr:sp macro="" textlink="">
      <xdr:nvSpPr>
        <xdr:cNvPr id="174" name="Line 83">
          <a:extLst>
            <a:ext uri="{FF2B5EF4-FFF2-40B4-BE49-F238E27FC236}">
              <a16:creationId xmlns:a16="http://schemas.microsoft.com/office/drawing/2014/main" id="{613607E5-499D-4D73-BEF1-DEAF4CD3ED09}"/>
            </a:ext>
          </a:extLst>
        </xdr:cNvPr>
        <xdr:cNvSpPr>
          <a:spLocks noChangeShapeType="1"/>
        </xdr:cNvSpPr>
      </xdr:nvSpPr>
      <xdr:spPr bwMode="auto">
        <a:xfrm>
          <a:off x="11734800" y="72485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28</xdr:row>
      <xdr:rowOff>114300</xdr:rowOff>
    </xdr:from>
    <xdr:to>
      <xdr:col>13</xdr:col>
      <xdr:colOff>485775</xdr:colOff>
      <xdr:row>28</xdr:row>
      <xdr:rowOff>114300</xdr:rowOff>
    </xdr:to>
    <xdr:sp macro="" textlink="">
      <xdr:nvSpPr>
        <xdr:cNvPr id="175" name="Line 84">
          <a:extLst>
            <a:ext uri="{FF2B5EF4-FFF2-40B4-BE49-F238E27FC236}">
              <a16:creationId xmlns:a16="http://schemas.microsoft.com/office/drawing/2014/main" id="{5F6A0AA4-8D87-4440-8183-946B990F47DE}"/>
            </a:ext>
          </a:extLst>
        </xdr:cNvPr>
        <xdr:cNvSpPr>
          <a:spLocks noChangeShapeType="1"/>
        </xdr:cNvSpPr>
      </xdr:nvSpPr>
      <xdr:spPr bwMode="auto">
        <a:xfrm>
          <a:off x="11734800" y="74580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33</xdr:row>
      <xdr:rowOff>142875</xdr:rowOff>
    </xdr:from>
    <xdr:to>
      <xdr:col>13</xdr:col>
      <xdr:colOff>704850</xdr:colOff>
      <xdr:row>33</xdr:row>
      <xdr:rowOff>142875</xdr:rowOff>
    </xdr:to>
    <xdr:sp macro="" textlink="">
      <xdr:nvSpPr>
        <xdr:cNvPr id="176" name="Line 85">
          <a:extLst>
            <a:ext uri="{FF2B5EF4-FFF2-40B4-BE49-F238E27FC236}">
              <a16:creationId xmlns:a16="http://schemas.microsoft.com/office/drawing/2014/main" id="{83C3AD02-B634-45D2-9340-358795A6B767}"/>
            </a:ext>
          </a:extLst>
        </xdr:cNvPr>
        <xdr:cNvSpPr>
          <a:spLocks noChangeShapeType="1"/>
        </xdr:cNvSpPr>
      </xdr:nvSpPr>
      <xdr:spPr bwMode="auto">
        <a:xfrm flipV="1">
          <a:off x="11744325" y="8867775"/>
          <a:ext cx="695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31</xdr:row>
      <xdr:rowOff>200025</xdr:rowOff>
    </xdr:from>
    <xdr:to>
      <xdr:col>13</xdr:col>
      <xdr:colOff>238125</xdr:colOff>
      <xdr:row>31</xdr:row>
      <xdr:rowOff>200025</xdr:rowOff>
    </xdr:to>
    <xdr:sp macro="" textlink="">
      <xdr:nvSpPr>
        <xdr:cNvPr id="177" name="Line 86">
          <a:extLst>
            <a:ext uri="{FF2B5EF4-FFF2-40B4-BE49-F238E27FC236}">
              <a16:creationId xmlns:a16="http://schemas.microsoft.com/office/drawing/2014/main" id="{477AD8FF-4B78-4D3B-8479-5D0B09E4E361}"/>
            </a:ext>
          </a:extLst>
        </xdr:cNvPr>
        <xdr:cNvSpPr>
          <a:spLocks noChangeShapeType="1"/>
        </xdr:cNvSpPr>
      </xdr:nvSpPr>
      <xdr:spPr bwMode="auto">
        <a:xfrm>
          <a:off x="11687175" y="837247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32</xdr:row>
      <xdr:rowOff>142875</xdr:rowOff>
    </xdr:from>
    <xdr:to>
      <xdr:col>13</xdr:col>
      <xdr:colOff>476250</xdr:colOff>
      <xdr:row>32</xdr:row>
      <xdr:rowOff>142875</xdr:rowOff>
    </xdr:to>
    <xdr:sp macro="" textlink="">
      <xdr:nvSpPr>
        <xdr:cNvPr id="178" name="Line 87">
          <a:extLst>
            <a:ext uri="{FF2B5EF4-FFF2-40B4-BE49-F238E27FC236}">
              <a16:creationId xmlns:a16="http://schemas.microsoft.com/office/drawing/2014/main" id="{5CADEC2C-9B98-471D-886D-4C32CA3015C2}"/>
            </a:ext>
          </a:extLst>
        </xdr:cNvPr>
        <xdr:cNvSpPr>
          <a:spLocks noChangeShapeType="1"/>
        </xdr:cNvSpPr>
      </xdr:nvSpPr>
      <xdr:spPr bwMode="auto">
        <a:xfrm>
          <a:off x="11687175" y="8591550"/>
          <a:ext cx="5238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179" name="Line 88">
          <a:extLst>
            <a:ext uri="{FF2B5EF4-FFF2-40B4-BE49-F238E27FC236}">
              <a16:creationId xmlns:a16="http://schemas.microsoft.com/office/drawing/2014/main" id="{CC62B82E-06A7-4C07-8E64-F5DF98285805}"/>
            </a:ext>
          </a:extLst>
        </xdr:cNvPr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180" name="Line 89">
          <a:extLst>
            <a:ext uri="{FF2B5EF4-FFF2-40B4-BE49-F238E27FC236}">
              <a16:creationId xmlns:a16="http://schemas.microsoft.com/office/drawing/2014/main" id="{699F8067-4509-4D48-B262-DF35DAAD1464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181" name="Line 90">
          <a:extLst>
            <a:ext uri="{FF2B5EF4-FFF2-40B4-BE49-F238E27FC236}">
              <a16:creationId xmlns:a16="http://schemas.microsoft.com/office/drawing/2014/main" id="{D2789A95-554D-46C1-BC01-B0C4BA00EDA0}"/>
            </a:ext>
          </a:extLst>
        </xdr:cNvPr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3CB88-01D3-4398-B827-7538E31076F0}">
  <dimension ref="A1:AQ49"/>
  <sheetViews>
    <sheetView tabSelected="1"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9" customWidth="1"/>
    <col min="2" max="2" width="8.75" style="12" customWidth="1"/>
    <col min="3" max="3" width="12.58203125" style="9" customWidth="1"/>
    <col min="4" max="7" width="11.75" style="13" customWidth="1"/>
    <col min="8" max="11" width="10.58203125" style="13" customWidth="1"/>
    <col min="12" max="12" width="10.58203125" style="14" customWidth="1"/>
    <col min="13" max="28" width="10.58203125" style="13" customWidth="1"/>
    <col min="29" max="29" width="10.58203125" style="15" customWidth="1"/>
    <col min="30" max="37" width="10.58203125" style="13" customWidth="1"/>
    <col min="38" max="39" width="15.5" style="15" customWidth="1"/>
    <col min="40" max="43" width="10.58203125" style="13" customWidth="1"/>
    <col min="44" max="16384" width="9" style="9"/>
  </cols>
  <sheetData>
    <row r="1" spans="1:43" s="3" customFormat="1" ht="16.5" x14ac:dyDescent="0.55000000000000004">
      <c r="A1" s="1" t="s">
        <v>133</v>
      </c>
      <c r="B1" s="2"/>
      <c r="C1" s="2"/>
      <c r="L1" s="4"/>
      <c r="Z1" s="5"/>
    </row>
    <row r="2" spans="1:43" ht="25.5" customHeight="1" x14ac:dyDescent="0.55000000000000004">
      <c r="A2" s="6" t="s">
        <v>0</v>
      </c>
      <c r="B2" s="6" t="s">
        <v>1</v>
      </c>
      <c r="C2" s="7" t="s">
        <v>2</v>
      </c>
      <c r="D2" s="7" t="s">
        <v>3</v>
      </c>
      <c r="E2" s="7" t="s">
        <v>3</v>
      </c>
      <c r="F2" s="7" t="s">
        <v>3</v>
      </c>
      <c r="G2" s="6" t="s">
        <v>4</v>
      </c>
      <c r="H2" s="7" t="s">
        <v>5</v>
      </c>
      <c r="I2" s="7" t="s">
        <v>5</v>
      </c>
      <c r="J2" s="7" t="s">
        <v>5</v>
      </c>
      <c r="K2" s="7" t="s">
        <v>5</v>
      </c>
      <c r="L2" s="7" t="s">
        <v>6</v>
      </c>
      <c r="M2" s="7" t="s">
        <v>6</v>
      </c>
      <c r="N2" s="7" t="s">
        <v>6</v>
      </c>
      <c r="O2" s="7" t="s">
        <v>6</v>
      </c>
      <c r="P2" s="6" t="s">
        <v>7</v>
      </c>
      <c r="Q2" s="8" t="s">
        <v>8</v>
      </c>
      <c r="R2" s="8" t="s">
        <v>8</v>
      </c>
      <c r="S2" s="8" t="s">
        <v>8</v>
      </c>
      <c r="T2" s="8" t="s">
        <v>8</v>
      </c>
      <c r="U2" s="8" t="s">
        <v>8</v>
      </c>
      <c r="V2" s="8" t="s">
        <v>8</v>
      </c>
      <c r="W2" s="8" t="s">
        <v>8</v>
      </c>
      <c r="X2" s="8" t="s">
        <v>8</v>
      </c>
      <c r="Y2" s="8" t="s">
        <v>8</v>
      </c>
      <c r="Z2" s="8" t="s">
        <v>8</v>
      </c>
      <c r="AA2" s="8" t="s">
        <v>8</v>
      </c>
      <c r="AB2" s="8" t="s">
        <v>8</v>
      </c>
      <c r="AC2" s="7" t="s">
        <v>9</v>
      </c>
      <c r="AD2" s="7" t="s">
        <v>10</v>
      </c>
      <c r="AE2" s="7" t="s">
        <v>11</v>
      </c>
      <c r="AF2" s="7" t="s">
        <v>11</v>
      </c>
      <c r="AG2" s="7" t="s">
        <v>11</v>
      </c>
      <c r="AH2" s="7" t="s">
        <v>11</v>
      </c>
      <c r="AI2" s="7" t="s">
        <v>11</v>
      </c>
      <c r="AJ2" s="7" t="s">
        <v>11</v>
      </c>
      <c r="AK2" s="7" t="s">
        <v>11</v>
      </c>
      <c r="AL2" s="7" t="s">
        <v>12</v>
      </c>
      <c r="AM2" s="7" t="s">
        <v>13</v>
      </c>
      <c r="AN2" s="7" t="s">
        <v>14</v>
      </c>
      <c r="AO2" s="7" t="s">
        <v>14</v>
      </c>
      <c r="AP2" s="7" t="s">
        <v>14</v>
      </c>
      <c r="AQ2" s="7" t="s">
        <v>14</v>
      </c>
    </row>
    <row r="3" spans="1:43" ht="22.5" customHeight="1" x14ac:dyDescent="0.55000000000000004">
      <c r="A3" s="6"/>
      <c r="B3" s="6"/>
      <c r="C3" s="7"/>
      <c r="D3" s="10"/>
      <c r="E3" s="7" t="s">
        <v>15</v>
      </c>
      <c r="F3" s="6" t="s">
        <v>16</v>
      </c>
      <c r="G3" s="6"/>
      <c r="H3" s="7" t="s">
        <v>17</v>
      </c>
      <c r="I3" s="7" t="s">
        <v>18</v>
      </c>
      <c r="J3" s="6" t="s">
        <v>19</v>
      </c>
      <c r="K3" s="10" t="s">
        <v>20</v>
      </c>
      <c r="L3" s="7" t="s">
        <v>21</v>
      </c>
      <c r="M3" s="7" t="s">
        <v>22</v>
      </c>
      <c r="N3" s="7" t="s">
        <v>23</v>
      </c>
      <c r="O3" s="7" t="s">
        <v>24</v>
      </c>
      <c r="P3" s="6"/>
      <c r="Q3" s="7" t="s">
        <v>25</v>
      </c>
      <c r="R3" s="7" t="s">
        <v>26</v>
      </c>
      <c r="S3" s="7" t="s">
        <v>27</v>
      </c>
      <c r="T3" s="7" t="s">
        <v>27</v>
      </c>
      <c r="U3" s="7" t="s">
        <v>27</v>
      </c>
      <c r="V3" s="7" t="s">
        <v>27</v>
      </c>
      <c r="W3" s="7" t="s">
        <v>27</v>
      </c>
      <c r="X3" s="7" t="s">
        <v>27</v>
      </c>
      <c r="Y3" s="7" t="s">
        <v>27</v>
      </c>
      <c r="Z3" s="7" t="s">
        <v>27</v>
      </c>
      <c r="AA3" s="7" t="s">
        <v>28</v>
      </c>
      <c r="AB3" s="10" t="s">
        <v>20</v>
      </c>
      <c r="AC3" s="7"/>
      <c r="AD3" s="7" t="s">
        <v>29</v>
      </c>
      <c r="AE3" s="7" t="s">
        <v>30</v>
      </c>
      <c r="AF3" s="6" t="s">
        <v>31</v>
      </c>
      <c r="AG3" s="6" t="s">
        <v>32</v>
      </c>
      <c r="AH3" s="6" t="s">
        <v>33</v>
      </c>
      <c r="AI3" s="6" t="s">
        <v>34</v>
      </c>
      <c r="AJ3" s="6" t="s">
        <v>35</v>
      </c>
      <c r="AK3" s="10" t="s">
        <v>20</v>
      </c>
      <c r="AL3" s="7"/>
      <c r="AM3" s="7"/>
      <c r="AN3" s="7" t="s">
        <v>26</v>
      </c>
      <c r="AO3" s="7" t="s">
        <v>36</v>
      </c>
      <c r="AP3" s="7" t="s">
        <v>37</v>
      </c>
      <c r="AQ3" s="10" t="s">
        <v>20</v>
      </c>
    </row>
    <row r="4" spans="1:43" ht="25.5" customHeight="1" x14ac:dyDescent="0.55000000000000004">
      <c r="A4" s="6"/>
      <c r="B4" s="6"/>
      <c r="C4" s="7"/>
      <c r="D4" s="10"/>
      <c r="E4" s="7"/>
      <c r="F4" s="6"/>
      <c r="G4" s="7"/>
      <c r="H4" s="6"/>
      <c r="I4" s="6"/>
      <c r="J4" s="6"/>
      <c r="K4" s="10"/>
      <c r="L4" s="10"/>
      <c r="M4" s="10"/>
      <c r="N4" s="10"/>
      <c r="O4" s="10"/>
      <c r="P4" s="6"/>
      <c r="Q4" s="6"/>
      <c r="R4" s="6"/>
      <c r="S4" s="10" t="s">
        <v>20</v>
      </c>
      <c r="T4" s="7" t="s">
        <v>30</v>
      </c>
      <c r="U4" s="6" t="s">
        <v>38</v>
      </c>
      <c r="V4" s="6" t="s">
        <v>31</v>
      </c>
      <c r="W4" s="6" t="s">
        <v>32</v>
      </c>
      <c r="X4" s="6" t="s">
        <v>33</v>
      </c>
      <c r="Y4" s="6" t="s">
        <v>34</v>
      </c>
      <c r="Z4" s="7" t="s">
        <v>39</v>
      </c>
      <c r="AA4" s="8"/>
      <c r="AB4" s="10"/>
      <c r="AC4" s="7"/>
      <c r="AD4" s="6"/>
      <c r="AE4" s="6"/>
      <c r="AF4" s="6"/>
      <c r="AG4" s="7"/>
      <c r="AH4" s="7"/>
      <c r="AI4" s="6"/>
      <c r="AJ4" s="6"/>
      <c r="AK4" s="10"/>
      <c r="AL4" s="7"/>
      <c r="AM4" s="7"/>
      <c r="AN4" s="6"/>
      <c r="AO4" s="6"/>
      <c r="AP4" s="6"/>
      <c r="AQ4" s="10"/>
    </row>
    <row r="5" spans="1:43" s="11" customFormat="1" ht="13.5" customHeight="1" x14ac:dyDescent="0.55000000000000004">
      <c r="A5" s="6"/>
      <c r="B5" s="6"/>
      <c r="C5" s="7"/>
      <c r="D5" s="10" t="s">
        <v>40</v>
      </c>
      <c r="E5" s="10" t="s">
        <v>40</v>
      </c>
      <c r="F5" s="10" t="s">
        <v>40</v>
      </c>
      <c r="G5" s="10" t="s">
        <v>40</v>
      </c>
      <c r="H5" s="6" t="s">
        <v>41</v>
      </c>
      <c r="I5" s="6" t="s">
        <v>41</v>
      </c>
      <c r="J5" s="6" t="s">
        <v>41</v>
      </c>
      <c r="K5" s="6" t="s">
        <v>41</v>
      </c>
      <c r="L5" s="7" t="s">
        <v>42</v>
      </c>
      <c r="M5" s="7" t="s">
        <v>42</v>
      </c>
      <c r="N5" s="7" t="s">
        <v>42</v>
      </c>
      <c r="O5" s="7" t="s">
        <v>42</v>
      </c>
      <c r="P5" s="6" t="s">
        <v>41</v>
      </c>
      <c r="Q5" s="6" t="s">
        <v>41</v>
      </c>
      <c r="R5" s="6" t="s">
        <v>41</v>
      </c>
      <c r="S5" s="6" t="s">
        <v>41</v>
      </c>
      <c r="T5" s="6" t="s">
        <v>41</v>
      </c>
      <c r="U5" s="6" t="s">
        <v>41</v>
      </c>
      <c r="V5" s="6" t="s">
        <v>41</v>
      </c>
      <c r="W5" s="6" t="s">
        <v>41</v>
      </c>
      <c r="X5" s="6" t="s">
        <v>41</v>
      </c>
      <c r="Y5" s="6" t="s">
        <v>41</v>
      </c>
      <c r="Z5" s="6" t="s">
        <v>41</v>
      </c>
      <c r="AA5" s="6" t="s">
        <v>41</v>
      </c>
      <c r="AB5" s="6" t="s">
        <v>41</v>
      </c>
      <c r="AC5" s="6" t="s">
        <v>43</v>
      </c>
      <c r="AD5" s="6" t="s">
        <v>41</v>
      </c>
      <c r="AE5" s="6" t="s">
        <v>41</v>
      </c>
      <c r="AF5" s="6" t="s">
        <v>41</v>
      </c>
      <c r="AG5" s="6" t="s">
        <v>41</v>
      </c>
      <c r="AH5" s="6" t="s">
        <v>41</v>
      </c>
      <c r="AI5" s="6" t="s">
        <v>41</v>
      </c>
      <c r="AJ5" s="6" t="s">
        <v>41</v>
      </c>
      <c r="AK5" s="6" t="s">
        <v>41</v>
      </c>
      <c r="AL5" s="6" t="s">
        <v>43</v>
      </c>
      <c r="AM5" s="6" t="s">
        <v>43</v>
      </c>
      <c r="AN5" s="6" t="s">
        <v>41</v>
      </c>
      <c r="AO5" s="6" t="s">
        <v>41</v>
      </c>
      <c r="AP5" s="6" t="s">
        <v>41</v>
      </c>
      <c r="AQ5" s="6" t="s">
        <v>41</v>
      </c>
    </row>
    <row r="6" spans="1:43" ht="13.5" customHeight="1" x14ac:dyDescent="0.55000000000000004">
      <c r="A6" s="16" t="s">
        <v>44</v>
      </c>
      <c r="B6" s="17" t="s">
        <v>45</v>
      </c>
      <c r="C6" s="18" t="s">
        <v>46</v>
      </c>
      <c r="D6" s="19">
        <v>8787902</v>
      </c>
      <c r="E6" s="19">
        <v>8787902</v>
      </c>
      <c r="F6" s="19">
        <v>0</v>
      </c>
      <c r="G6" s="19">
        <v>308750</v>
      </c>
      <c r="H6" s="19">
        <v>2503477</v>
      </c>
      <c r="I6" s="19">
        <v>142384</v>
      </c>
      <c r="J6" s="19">
        <v>125562</v>
      </c>
      <c r="K6" s="19">
        <v>2771423</v>
      </c>
      <c r="L6" s="19">
        <v>864.02189351080563</v>
      </c>
      <c r="M6" s="19">
        <v>496.2067667978277</v>
      </c>
      <c r="N6" s="19">
        <v>399.89815014148519</v>
      </c>
      <c r="O6" s="19">
        <v>367.81512671297804</v>
      </c>
      <c r="P6" s="19">
        <v>0</v>
      </c>
      <c r="Q6" s="19">
        <v>2356942</v>
      </c>
      <c r="R6" s="19">
        <v>1017</v>
      </c>
      <c r="S6" s="19">
        <v>242729</v>
      </c>
      <c r="T6" s="19">
        <v>101921</v>
      </c>
      <c r="U6" s="19">
        <v>139738</v>
      </c>
      <c r="V6" s="19">
        <v>686</v>
      </c>
      <c r="W6" s="19">
        <v>48</v>
      </c>
      <c r="X6" s="19">
        <v>283</v>
      </c>
      <c r="Y6" s="19">
        <v>48</v>
      </c>
      <c r="Z6" s="19">
        <v>5</v>
      </c>
      <c r="AA6" s="19">
        <v>48855</v>
      </c>
      <c r="AB6" s="19">
        <v>2649543</v>
      </c>
      <c r="AC6" s="20">
        <v>99.961616022083817</v>
      </c>
      <c r="AD6" s="19">
        <v>28518</v>
      </c>
      <c r="AE6" s="19">
        <v>18484</v>
      </c>
      <c r="AF6" s="19">
        <v>686</v>
      </c>
      <c r="AG6" s="19">
        <v>48</v>
      </c>
      <c r="AH6" s="19">
        <v>283</v>
      </c>
      <c r="AI6" s="19">
        <v>48</v>
      </c>
      <c r="AJ6" s="19">
        <v>120974</v>
      </c>
      <c r="AK6" s="19">
        <v>169041</v>
      </c>
      <c r="AL6" s="20">
        <v>12.376396568778478</v>
      </c>
      <c r="AM6" s="20">
        <v>12.341190693685464</v>
      </c>
      <c r="AN6" s="19">
        <v>1017</v>
      </c>
      <c r="AO6" s="19">
        <v>304800</v>
      </c>
      <c r="AP6" s="19">
        <v>4093</v>
      </c>
      <c r="AQ6" s="19">
        <v>309910</v>
      </c>
    </row>
    <row r="7" spans="1:43" ht="13.5" customHeight="1" x14ac:dyDescent="0.55000000000000004">
      <c r="A7" s="21" t="s">
        <v>44</v>
      </c>
      <c r="B7" s="22" t="s">
        <v>47</v>
      </c>
      <c r="C7" s="21" t="s">
        <v>48</v>
      </c>
      <c r="D7" s="23">
        <v>2791907</v>
      </c>
      <c r="E7" s="23">
        <v>2791907</v>
      </c>
      <c r="F7" s="23">
        <v>0</v>
      </c>
      <c r="G7" s="23">
        <v>172219</v>
      </c>
      <c r="H7" s="23">
        <v>926902</v>
      </c>
      <c r="I7" s="23">
        <v>9710</v>
      </c>
      <c r="J7" s="23">
        <v>35283</v>
      </c>
      <c r="K7" s="23">
        <v>971895</v>
      </c>
      <c r="L7" s="24">
        <v>953.73020211535004</v>
      </c>
      <c r="M7" s="23">
        <v>393.42579075093914</v>
      </c>
      <c r="N7" s="23">
        <v>301.09335931828912</v>
      </c>
      <c r="O7" s="23">
        <v>560.30441136441084</v>
      </c>
      <c r="P7" s="23">
        <v>0</v>
      </c>
      <c r="Q7" s="23">
        <v>867969</v>
      </c>
      <c r="R7" s="23">
        <v>0</v>
      </c>
      <c r="S7" s="23">
        <v>49624</v>
      </c>
      <c r="T7" s="23">
        <v>8597</v>
      </c>
      <c r="U7" s="23">
        <v>41027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19019</v>
      </c>
      <c r="AB7" s="23">
        <v>936612</v>
      </c>
      <c r="AC7" s="25">
        <v>100</v>
      </c>
      <c r="AD7" s="23">
        <v>0</v>
      </c>
      <c r="AE7" s="23">
        <v>1544</v>
      </c>
      <c r="AF7" s="23">
        <v>0</v>
      </c>
      <c r="AG7" s="23">
        <v>0</v>
      </c>
      <c r="AH7" s="23">
        <v>0</v>
      </c>
      <c r="AI7" s="23">
        <v>0</v>
      </c>
      <c r="AJ7" s="23">
        <v>33275</v>
      </c>
      <c r="AK7" s="23">
        <v>34819</v>
      </c>
      <c r="AL7" s="25">
        <v>9.1698177272236201</v>
      </c>
      <c r="AM7" s="25">
        <v>9.1698177272236201</v>
      </c>
      <c r="AN7" s="23">
        <v>0</v>
      </c>
      <c r="AO7" s="23">
        <v>129767</v>
      </c>
      <c r="AP7" s="23">
        <v>0</v>
      </c>
      <c r="AQ7" s="23">
        <v>129767</v>
      </c>
    </row>
    <row r="8" spans="1:43" ht="13.5" customHeight="1" x14ac:dyDescent="0.55000000000000004">
      <c r="A8" s="21" t="s">
        <v>44</v>
      </c>
      <c r="B8" s="22" t="s">
        <v>49</v>
      </c>
      <c r="C8" s="21" t="s">
        <v>50</v>
      </c>
      <c r="D8" s="23">
        <v>813053</v>
      </c>
      <c r="E8" s="23">
        <v>813053</v>
      </c>
      <c r="F8" s="23">
        <v>0</v>
      </c>
      <c r="G8" s="23">
        <v>19050</v>
      </c>
      <c r="H8" s="23">
        <v>207879</v>
      </c>
      <c r="I8" s="23">
        <v>20981</v>
      </c>
      <c r="J8" s="23">
        <v>12314</v>
      </c>
      <c r="K8" s="23">
        <v>241174</v>
      </c>
      <c r="L8" s="24">
        <v>812.67849073984951</v>
      </c>
      <c r="M8" s="23">
        <v>559.08333597150965</v>
      </c>
      <c r="N8" s="23">
        <v>477.05191807998358</v>
      </c>
      <c r="O8" s="23">
        <v>253.59515476833982</v>
      </c>
      <c r="P8" s="23">
        <v>0</v>
      </c>
      <c r="Q8" s="23">
        <v>200231</v>
      </c>
      <c r="R8" s="23">
        <v>25</v>
      </c>
      <c r="S8" s="23">
        <v>23535</v>
      </c>
      <c r="T8" s="23">
        <v>11900</v>
      </c>
      <c r="U8" s="23">
        <v>11635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7750</v>
      </c>
      <c r="AB8" s="23">
        <v>231541</v>
      </c>
      <c r="AC8" s="25">
        <v>99.989202776182182</v>
      </c>
      <c r="AD8" s="23">
        <v>10403</v>
      </c>
      <c r="AE8" s="23">
        <v>571</v>
      </c>
      <c r="AF8" s="23">
        <v>0</v>
      </c>
      <c r="AG8" s="23">
        <v>0</v>
      </c>
      <c r="AH8" s="23">
        <v>0</v>
      </c>
      <c r="AI8" s="23">
        <v>0</v>
      </c>
      <c r="AJ8" s="23">
        <v>10551</v>
      </c>
      <c r="AK8" s="23">
        <v>21525</v>
      </c>
      <c r="AL8" s="25">
        <v>17.05480715999262</v>
      </c>
      <c r="AM8" s="25">
        <v>17.05480715999262</v>
      </c>
      <c r="AN8" s="23">
        <v>25</v>
      </c>
      <c r="AO8" s="23">
        <v>16804</v>
      </c>
      <c r="AP8" s="23">
        <v>0</v>
      </c>
      <c r="AQ8" s="23">
        <v>16829</v>
      </c>
    </row>
    <row r="9" spans="1:43" ht="13.5" customHeight="1" x14ac:dyDescent="0.55000000000000004">
      <c r="A9" s="21" t="s">
        <v>44</v>
      </c>
      <c r="B9" s="22" t="s">
        <v>51</v>
      </c>
      <c r="C9" s="21" t="s">
        <v>52</v>
      </c>
      <c r="D9" s="23">
        <v>186811</v>
      </c>
      <c r="E9" s="23">
        <v>186811</v>
      </c>
      <c r="F9" s="23">
        <v>0</v>
      </c>
      <c r="G9" s="23">
        <v>4065</v>
      </c>
      <c r="H9" s="23">
        <v>56352</v>
      </c>
      <c r="I9" s="23">
        <v>5045</v>
      </c>
      <c r="J9" s="23">
        <v>3057</v>
      </c>
      <c r="K9" s="23">
        <v>64454</v>
      </c>
      <c r="L9" s="24">
        <v>945.26714898942259</v>
      </c>
      <c r="M9" s="23">
        <v>518.97738854514375</v>
      </c>
      <c r="N9" s="23">
        <v>417.19698680147241</v>
      </c>
      <c r="O9" s="23">
        <v>426.28976044427878</v>
      </c>
      <c r="P9" s="23">
        <v>0</v>
      </c>
      <c r="Q9" s="23">
        <v>55249</v>
      </c>
      <c r="R9" s="23">
        <v>0</v>
      </c>
      <c r="S9" s="23">
        <v>6135</v>
      </c>
      <c r="T9" s="23">
        <v>2166</v>
      </c>
      <c r="U9" s="23">
        <v>3969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13</v>
      </c>
      <c r="AB9" s="23">
        <v>61397</v>
      </c>
      <c r="AC9" s="25">
        <v>100</v>
      </c>
      <c r="AD9" s="23">
        <v>0</v>
      </c>
      <c r="AE9" s="23">
        <v>348</v>
      </c>
      <c r="AF9" s="23">
        <v>0</v>
      </c>
      <c r="AG9" s="23">
        <v>0</v>
      </c>
      <c r="AH9" s="23">
        <v>0</v>
      </c>
      <c r="AI9" s="23">
        <v>0</v>
      </c>
      <c r="AJ9" s="23">
        <v>3285</v>
      </c>
      <c r="AK9" s="23">
        <v>3633</v>
      </c>
      <c r="AL9" s="25">
        <v>10.399664877276818</v>
      </c>
      <c r="AM9" s="25">
        <v>10.399664877276818</v>
      </c>
      <c r="AN9" s="23">
        <v>0</v>
      </c>
      <c r="AO9" s="23">
        <v>7015</v>
      </c>
      <c r="AP9" s="23">
        <v>280</v>
      </c>
      <c r="AQ9" s="23">
        <v>7295</v>
      </c>
    </row>
    <row r="10" spans="1:43" ht="13.5" customHeight="1" x14ac:dyDescent="0.55000000000000004">
      <c r="A10" s="21" t="s">
        <v>44</v>
      </c>
      <c r="B10" s="22" t="s">
        <v>53</v>
      </c>
      <c r="C10" s="21" t="s">
        <v>54</v>
      </c>
      <c r="D10" s="23">
        <v>405423</v>
      </c>
      <c r="E10" s="23">
        <v>405423</v>
      </c>
      <c r="F10" s="23">
        <v>0</v>
      </c>
      <c r="G10" s="23">
        <v>7941</v>
      </c>
      <c r="H10" s="23">
        <v>99612</v>
      </c>
      <c r="I10" s="23">
        <v>7779</v>
      </c>
      <c r="J10" s="23">
        <v>3820</v>
      </c>
      <c r="K10" s="23">
        <v>111211</v>
      </c>
      <c r="L10" s="24">
        <v>751.53030595915061</v>
      </c>
      <c r="M10" s="23">
        <v>498.79241633607171</v>
      </c>
      <c r="N10" s="23">
        <v>382.28970999644918</v>
      </c>
      <c r="O10" s="23">
        <v>252.73788962307898</v>
      </c>
      <c r="P10" s="23">
        <v>0</v>
      </c>
      <c r="Q10" s="23">
        <v>90673</v>
      </c>
      <c r="R10" s="23">
        <v>0</v>
      </c>
      <c r="S10" s="23">
        <v>9341</v>
      </c>
      <c r="T10" s="23">
        <v>3299</v>
      </c>
      <c r="U10" s="23">
        <v>6042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7378</v>
      </c>
      <c r="AB10" s="23">
        <v>107392</v>
      </c>
      <c r="AC10" s="25">
        <v>100</v>
      </c>
      <c r="AD10" s="23">
        <v>0</v>
      </c>
      <c r="AE10" s="23">
        <v>353</v>
      </c>
      <c r="AF10" s="23">
        <v>0</v>
      </c>
      <c r="AG10" s="23">
        <v>0</v>
      </c>
      <c r="AH10" s="23">
        <v>0</v>
      </c>
      <c r="AI10" s="23">
        <v>0</v>
      </c>
      <c r="AJ10" s="23">
        <v>5595</v>
      </c>
      <c r="AK10" s="23">
        <v>5948</v>
      </c>
      <c r="AL10" s="25">
        <v>15.417400999892097</v>
      </c>
      <c r="AM10" s="25">
        <v>15.417400999892097</v>
      </c>
      <c r="AN10" s="23">
        <v>0</v>
      </c>
      <c r="AO10" s="23">
        <v>11597</v>
      </c>
      <c r="AP10" s="23">
        <v>888</v>
      </c>
      <c r="AQ10" s="23">
        <v>12485</v>
      </c>
    </row>
    <row r="11" spans="1:43" ht="13.5" customHeight="1" x14ac:dyDescent="0.55000000000000004">
      <c r="A11" s="21" t="s">
        <v>44</v>
      </c>
      <c r="B11" s="22" t="s">
        <v>55</v>
      </c>
      <c r="C11" s="21" t="s">
        <v>56</v>
      </c>
      <c r="D11" s="23">
        <v>102640</v>
      </c>
      <c r="E11" s="23">
        <v>102640</v>
      </c>
      <c r="F11" s="23">
        <v>0</v>
      </c>
      <c r="G11" s="23">
        <v>2143</v>
      </c>
      <c r="H11" s="23">
        <v>26312</v>
      </c>
      <c r="I11" s="23">
        <v>1450</v>
      </c>
      <c r="J11" s="23">
        <v>906</v>
      </c>
      <c r="K11" s="23">
        <v>28668</v>
      </c>
      <c r="L11" s="24">
        <v>765.22277624147171</v>
      </c>
      <c r="M11" s="23">
        <v>537.58848589030424</v>
      </c>
      <c r="N11" s="23">
        <v>450.62407243297491</v>
      </c>
      <c r="O11" s="23">
        <v>227.63429035116752</v>
      </c>
      <c r="P11" s="23">
        <v>0</v>
      </c>
      <c r="Q11" s="23">
        <v>23130</v>
      </c>
      <c r="R11" s="23">
        <v>0</v>
      </c>
      <c r="S11" s="23">
        <v>4632</v>
      </c>
      <c r="T11" s="23">
        <v>1577</v>
      </c>
      <c r="U11" s="23">
        <v>3055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27762</v>
      </c>
      <c r="AC11" s="25">
        <v>100</v>
      </c>
      <c r="AD11" s="23">
        <v>0</v>
      </c>
      <c r="AE11" s="23">
        <v>160</v>
      </c>
      <c r="AF11" s="23">
        <v>0</v>
      </c>
      <c r="AG11" s="23">
        <v>0</v>
      </c>
      <c r="AH11" s="23">
        <v>0</v>
      </c>
      <c r="AI11" s="23">
        <v>0</v>
      </c>
      <c r="AJ11" s="23">
        <v>2630</v>
      </c>
      <c r="AK11" s="23">
        <v>2790</v>
      </c>
      <c r="AL11" s="25">
        <v>12.89242360820427</v>
      </c>
      <c r="AM11" s="25">
        <v>12.89242360820427</v>
      </c>
      <c r="AN11" s="23">
        <v>0</v>
      </c>
      <c r="AO11" s="23">
        <v>3567</v>
      </c>
      <c r="AP11" s="23">
        <v>203</v>
      </c>
      <c r="AQ11" s="23">
        <v>3770</v>
      </c>
    </row>
    <row r="12" spans="1:43" ht="13.5" customHeight="1" x14ac:dyDescent="0.55000000000000004">
      <c r="A12" s="21" t="s">
        <v>44</v>
      </c>
      <c r="B12" s="22" t="s">
        <v>57</v>
      </c>
      <c r="C12" s="21" t="s">
        <v>58</v>
      </c>
      <c r="D12" s="23">
        <v>384302</v>
      </c>
      <c r="E12" s="23">
        <v>384302</v>
      </c>
      <c r="F12" s="23">
        <v>0</v>
      </c>
      <c r="G12" s="23">
        <v>7473</v>
      </c>
      <c r="H12" s="23">
        <v>97886</v>
      </c>
      <c r="I12" s="23">
        <v>4243</v>
      </c>
      <c r="J12" s="23">
        <v>5182</v>
      </c>
      <c r="K12" s="23">
        <v>107311</v>
      </c>
      <c r="L12" s="24">
        <v>765.03047011472063</v>
      </c>
      <c r="M12" s="23">
        <v>530.64716583126733</v>
      </c>
      <c r="N12" s="23">
        <v>439.03827633276143</v>
      </c>
      <c r="O12" s="23">
        <v>234.38330428345344</v>
      </c>
      <c r="P12" s="23">
        <v>0</v>
      </c>
      <c r="Q12" s="23">
        <v>87547</v>
      </c>
      <c r="R12" s="23">
        <v>0</v>
      </c>
      <c r="S12" s="23">
        <v>14680</v>
      </c>
      <c r="T12" s="23">
        <v>14680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3</v>
      </c>
      <c r="AB12" s="23">
        <v>102230</v>
      </c>
      <c r="AC12" s="25">
        <v>100</v>
      </c>
      <c r="AD12" s="23">
        <v>5790</v>
      </c>
      <c r="AE12" s="23">
        <v>8060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13850</v>
      </c>
      <c r="AL12" s="25">
        <v>17.721483633113618</v>
      </c>
      <c r="AM12" s="25">
        <v>16.864968532379994</v>
      </c>
      <c r="AN12" s="23">
        <v>0</v>
      </c>
      <c r="AO12" s="23">
        <v>3188</v>
      </c>
      <c r="AP12" s="23">
        <v>2</v>
      </c>
      <c r="AQ12" s="23">
        <v>3190</v>
      </c>
    </row>
    <row r="13" spans="1:43" ht="13.5" customHeight="1" x14ac:dyDescent="0.55000000000000004">
      <c r="A13" s="21" t="s">
        <v>44</v>
      </c>
      <c r="B13" s="22" t="s">
        <v>59</v>
      </c>
      <c r="C13" s="21" t="s">
        <v>60</v>
      </c>
      <c r="D13" s="23">
        <v>72761</v>
      </c>
      <c r="E13" s="23">
        <v>72761</v>
      </c>
      <c r="F13" s="23">
        <v>0</v>
      </c>
      <c r="G13" s="23">
        <v>1841</v>
      </c>
      <c r="H13" s="23">
        <v>18848</v>
      </c>
      <c r="I13" s="23">
        <v>1707</v>
      </c>
      <c r="J13" s="23">
        <v>1243</v>
      </c>
      <c r="K13" s="23">
        <v>21798</v>
      </c>
      <c r="L13" s="24">
        <v>820.77689895968274</v>
      </c>
      <c r="M13" s="23">
        <v>524.1404914909067</v>
      </c>
      <c r="N13" s="23">
        <v>383.01415800614245</v>
      </c>
      <c r="O13" s="23">
        <v>296.6364074687761</v>
      </c>
      <c r="P13" s="23">
        <v>0</v>
      </c>
      <c r="Q13" s="23">
        <v>17114</v>
      </c>
      <c r="R13" s="23">
        <v>0</v>
      </c>
      <c r="S13" s="23">
        <v>3441</v>
      </c>
      <c r="T13" s="23">
        <v>934</v>
      </c>
      <c r="U13" s="23">
        <v>2507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20555</v>
      </c>
      <c r="AC13" s="25">
        <v>100</v>
      </c>
      <c r="AD13" s="23">
        <v>0</v>
      </c>
      <c r="AE13" s="23">
        <v>104</v>
      </c>
      <c r="AF13" s="23">
        <v>0</v>
      </c>
      <c r="AG13" s="23">
        <v>0</v>
      </c>
      <c r="AH13" s="23">
        <v>0</v>
      </c>
      <c r="AI13" s="23">
        <v>0</v>
      </c>
      <c r="AJ13" s="23">
        <v>2179</v>
      </c>
      <c r="AK13" s="23">
        <v>2283</v>
      </c>
      <c r="AL13" s="25">
        <v>16.17579594458207</v>
      </c>
      <c r="AM13" s="25">
        <v>16.17579594458207</v>
      </c>
      <c r="AN13" s="23">
        <v>0</v>
      </c>
      <c r="AO13" s="23">
        <v>2141</v>
      </c>
      <c r="AP13" s="23">
        <v>0</v>
      </c>
      <c r="AQ13" s="23">
        <v>2141</v>
      </c>
    </row>
    <row r="14" spans="1:43" ht="13.5" customHeight="1" x14ac:dyDescent="0.55000000000000004">
      <c r="A14" s="21" t="s">
        <v>44</v>
      </c>
      <c r="B14" s="22" t="s">
        <v>61</v>
      </c>
      <c r="C14" s="21" t="s">
        <v>62</v>
      </c>
      <c r="D14" s="23">
        <v>346021</v>
      </c>
      <c r="E14" s="23">
        <v>346021</v>
      </c>
      <c r="F14" s="23">
        <v>0</v>
      </c>
      <c r="G14" s="23">
        <v>4675</v>
      </c>
      <c r="H14" s="23">
        <v>91406</v>
      </c>
      <c r="I14" s="23">
        <v>5459</v>
      </c>
      <c r="J14" s="23">
        <v>6148</v>
      </c>
      <c r="K14" s="23">
        <v>103013</v>
      </c>
      <c r="L14" s="24">
        <v>815.63661529292722</v>
      </c>
      <c r="M14" s="23">
        <v>559.06021698817631</v>
      </c>
      <c r="N14" s="23">
        <v>453.15168732533573</v>
      </c>
      <c r="O14" s="23">
        <v>256.57639830475097</v>
      </c>
      <c r="P14" s="23">
        <v>0</v>
      </c>
      <c r="Q14" s="23">
        <v>87615</v>
      </c>
      <c r="R14" s="23">
        <v>0</v>
      </c>
      <c r="S14" s="23">
        <v>9250</v>
      </c>
      <c r="T14" s="23">
        <v>2022</v>
      </c>
      <c r="U14" s="23">
        <v>7228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96865</v>
      </c>
      <c r="AC14" s="25">
        <v>100</v>
      </c>
      <c r="AD14" s="23">
        <v>0</v>
      </c>
      <c r="AE14" s="23">
        <v>257</v>
      </c>
      <c r="AF14" s="23">
        <v>0</v>
      </c>
      <c r="AG14" s="23">
        <v>0</v>
      </c>
      <c r="AH14" s="23">
        <v>0</v>
      </c>
      <c r="AI14" s="23">
        <v>0</v>
      </c>
      <c r="AJ14" s="23">
        <v>6617</v>
      </c>
      <c r="AK14" s="23">
        <v>6874</v>
      </c>
      <c r="AL14" s="25">
        <v>12.641122965062662</v>
      </c>
      <c r="AM14" s="25">
        <v>12.641122965062662</v>
      </c>
      <c r="AN14" s="23">
        <v>0</v>
      </c>
      <c r="AO14" s="23">
        <v>9987</v>
      </c>
      <c r="AP14" s="23">
        <v>247</v>
      </c>
      <c r="AQ14" s="23">
        <v>10234</v>
      </c>
    </row>
    <row r="15" spans="1:43" ht="13.5" customHeight="1" x14ac:dyDescent="0.55000000000000004">
      <c r="A15" s="21" t="s">
        <v>44</v>
      </c>
      <c r="B15" s="22" t="s">
        <v>63</v>
      </c>
      <c r="C15" s="21" t="s">
        <v>64</v>
      </c>
      <c r="D15" s="23">
        <v>81059</v>
      </c>
      <c r="E15" s="23">
        <v>81059</v>
      </c>
      <c r="F15" s="23">
        <v>0</v>
      </c>
      <c r="G15" s="23">
        <v>1934</v>
      </c>
      <c r="H15" s="23">
        <v>25894</v>
      </c>
      <c r="I15" s="23">
        <v>4410</v>
      </c>
      <c r="J15" s="23">
        <v>1141</v>
      </c>
      <c r="K15" s="23">
        <v>31445</v>
      </c>
      <c r="L15" s="24">
        <v>1062.8145539854534</v>
      </c>
      <c r="M15" s="23">
        <v>564.41215573232887</v>
      </c>
      <c r="N15" s="23">
        <v>477.31172305239528</v>
      </c>
      <c r="O15" s="23">
        <v>498.40239825312426</v>
      </c>
      <c r="P15" s="23">
        <v>0</v>
      </c>
      <c r="Q15" s="23">
        <v>28353</v>
      </c>
      <c r="R15" s="23">
        <v>0</v>
      </c>
      <c r="S15" s="23">
        <v>2623</v>
      </c>
      <c r="T15" s="23">
        <v>778</v>
      </c>
      <c r="U15" s="23">
        <v>1845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30976</v>
      </c>
      <c r="AC15" s="25">
        <v>100</v>
      </c>
      <c r="AD15" s="23">
        <v>0</v>
      </c>
      <c r="AE15" s="23">
        <v>177</v>
      </c>
      <c r="AF15" s="23">
        <v>0</v>
      </c>
      <c r="AG15" s="23">
        <v>0</v>
      </c>
      <c r="AH15" s="23">
        <v>0</v>
      </c>
      <c r="AI15" s="23">
        <v>0</v>
      </c>
      <c r="AJ15" s="23">
        <v>1670</v>
      </c>
      <c r="AK15" s="23">
        <v>1847</v>
      </c>
      <c r="AL15" s="25">
        <v>9.3034841361272846</v>
      </c>
      <c r="AM15" s="25">
        <v>9.3034841361272846</v>
      </c>
      <c r="AN15" s="23">
        <v>0</v>
      </c>
      <c r="AO15" s="23">
        <v>3755</v>
      </c>
      <c r="AP15" s="23">
        <v>94</v>
      </c>
      <c r="AQ15" s="23">
        <v>3849</v>
      </c>
    </row>
    <row r="16" spans="1:43" ht="13.5" customHeight="1" x14ac:dyDescent="0.55000000000000004">
      <c r="A16" s="21" t="s">
        <v>44</v>
      </c>
      <c r="B16" s="22" t="s">
        <v>65</v>
      </c>
      <c r="C16" s="21" t="s">
        <v>66</v>
      </c>
      <c r="D16" s="23">
        <v>141116</v>
      </c>
      <c r="E16" s="23">
        <v>141116</v>
      </c>
      <c r="F16" s="23">
        <v>0</v>
      </c>
      <c r="G16" s="23">
        <v>3186</v>
      </c>
      <c r="H16" s="23">
        <v>34160</v>
      </c>
      <c r="I16" s="23">
        <v>650</v>
      </c>
      <c r="J16" s="23">
        <v>1897</v>
      </c>
      <c r="K16" s="23">
        <v>36707</v>
      </c>
      <c r="L16" s="24">
        <v>712.65571081713802</v>
      </c>
      <c r="M16" s="23">
        <v>464.96285772086071</v>
      </c>
      <c r="N16" s="23">
        <v>331.11785621233787</v>
      </c>
      <c r="O16" s="23">
        <v>247.69285309627713</v>
      </c>
      <c r="P16" s="23">
        <v>0</v>
      </c>
      <c r="Q16" s="23">
        <v>28065</v>
      </c>
      <c r="R16" s="23">
        <v>0</v>
      </c>
      <c r="S16" s="23">
        <v>7365</v>
      </c>
      <c r="T16" s="23">
        <v>1785</v>
      </c>
      <c r="U16" s="23">
        <v>5580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31</v>
      </c>
      <c r="AB16" s="23">
        <v>35461</v>
      </c>
      <c r="AC16" s="25">
        <v>100</v>
      </c>
      <c r="AD16" s="23">
        <v>0</v>
      </c>
      <c r="AE16" s="23">
        <v>190</v>
      </c>
      <c r="AF16" s="23">
        <v>0</v>
      </c>
      <c r="AG16" s="23">
        <v>0</v>
      </c>
      <c r="AH16" s="23">
        <v>0</v>
      </c>
      <c r="AI16" s="23">
        <v>0</v>
      </c>
      <c r="AJ16" s="23">
        <v>5243</v>
      </c>
      <c r="AK16" s="23">
        <v>5433</v>
      </c>
      <c r="AL16" s="25">
        <v>19.70394560736656</v>
      </c>
      <c r="AM16" s="25">
        <v>19.70394560736656</v>
      </c>
      <c r="AN16" s="23">
        <v>0</v>
      </c>
      <c r="AO16" s="23">
        <v>4711</v>
      </c>
      <c r="AP16" s="23">
        <v>40</v>
      </c>
      <c r="AQ16" s="23">
        <v>4751</v>
      </c>
    </row>
    <row r="17" spans="1:43" ht="13.5" customHeight="1" x14ac:dyDescent="0.55000000000000004">
      <c r="A17" s="21" t="s">
        <v>44</v>
      </c>
      <c r="B17" s="22" t="s">
        <v>67</v>
      </c>
      <c r="C17" s="21" t="s">
        <v>68</v>
      </c>
      <c r="D17" s="23">
        <v>392736</v>
      </c>
      <c r="E17" s="23">
        <v>392736</v>
      </c>
      <c r="F17" s="23">
        <v>0</v>
      </c>
      <c r="G17" s="23">
        <v>6387</v>
      </c>
      <c r="H17" s="23">
        <v>93758</v>
      </c>
      <c r="I17" s="23">
        <v>1181</v>
      </c>
      <c r="J17" s="23">
        <v>8873</v>
      </c>
      <c r="K17" s="23">
        <v>103812</v>
      </c>
      <c r="L17" s="24">
        <v>724.19243042696462</v>
      </c>
      <c r="M17" s="23">
        <v>523.03949308483152</v>
      </c>
      <c r="N17" s="23">
        <v>399.12481904258033</v>
      </c>
      <c r="O17" s="23">
        <v>201.15293734213313</v>
      </c>
      <c r="P17" s="23">
        <v>0</v>
      </c>
      <c r="Q17" s="23">
        <v>79471</v>
      </c>
      <c r="R17" s="23">
        <v>0</v>
      </c>
      <c r="S17" s="23">
        <v>15468</v>
      </c>
      <c r="T17" s="23">
        <v>6395</v>
      </c>
      <c r="U17" s="23">
        <v>9073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94939</v>
      </c>
      <c r="AC17" s="25">
        <v>100</v>
      </c>
      <c r="AD17" s="23">
        <v>0</v>
      </c>
      <c r="AE17" s="23">
        <v>761</v>
      </c>
      <c r="AF17" s="23">
        <v>0</v>
      </c>
      <c r="AG17" s="23">
        <v>0</v>
      </c>
      <c r="AH17" s="23">
        <v>0</v>
      </c>
      <c r="AI17" s="23">
        <v>0</v>
      </c>
      <c r="AJ17" s="23">
        <v>8533</v>
      </c>
      <c r="AK17" s="23">
        <v>9294</v>
      </c>
      <c r="AL17" s="25">
        <v>17.499903672022501</v>
      </c>
      <c r="AM17" s="25">
        <v>17.499903672022501</v>
      </c>
      <c r="AN17" s="23">
        <v>0</v>
      </c>
      <c r="AO17" s="23">
        <v>8564</v>
      </c>
      <c r="AP17" s="23">
        <v>1218</v>
      </c>
      <c r="AQ17" s="23">
        <v>9782</v>
      </c>
    </row>
    <row r="18" spans="1:43" ht="13.5" customHeight="1" x14ac:dyDescent="0.55000000000000004">
      <c r="A18" s="21" t="s">
        <v>44</v>
      </c>
      <c r="B18" s="22" t="s">
        <v>69</v>
      </c>
      <c r="C18" s="21" t="s">
        <v>70</v>
      </c>
      <c r="D18" s="23">
        <v>286120</v>
      </c>
      <c r="E18" s="23">
        <v>286120</v>
      </c>
      <c r="F18" s="23">
        <v>0</v>
      </c>
      <c r="G18" s="23">
        <v>5153</v>
      </c>
      <c r="H18" s="23">
        <v>77099</v>
      </c>
      <c r="I18" s="23">
        <v>16875</v>
      </c>
      <c r="J18" s="23">
        <v>5416</v>
      </c>
      <c r="K18" s="23">
        <v>99390</v>
      </c>
      <c r="L18" s="24">
        <v>951.70337572701567</v>
      </c>
      <c r="M18" s="23">
        <v>499.35940279871073</v>
      </c>
      <c r="N18" s="23">
        <v>404.32312144152564</v>
      </c>
      <c r="O18" s="23">
        <v>452.34397292830482</v>
      </c>
      <c r="P18" s="23">
        <v>0</v>
      </c>
      <c r="Q18" s="23">
        <v>89465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4509</v>
      </c>
      <c r="AB18" s="23">
        <v>93974</v>
      </c>
      <c r="AC18" s="25">
        <v>100</v>
      </c>
      <c r="AD18" s="23">
        <v>8264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8264</v>
      </c>
      <c r="AL18" s="25">
        <v>18.300633866586175</v>
      </c>
      <c r="AM18" s="25">
        <v>18.300633866586175</v>
      </c>
      <c r="AN18" s="23">
        <v>0</v>
      </c>
      <c r="AO18" s="23">
        <v>4281</v>
      </c>
      <c r="AP18" s="23">
        <v>0</v>
      </c>
      <c r="AQ18" s="23">
        <v>4281</v>
      </c>
    </row>
    <row r="19" spans="1:43" ht="13.5" customHeight="1" x14ac:dyDescent="0.55000000000000004">
      <c r="A19" s="21" t="s">
        <v>44</v>
      </c>
      <c r="B19" s="22" t="s">
        <v>71</v>
      </c>
      <c r="C19" s="21" t="s">
        <v>72</v>
      </c>
      <c r="D19" s="23">
        <v>259499</v>
      </c>
      <c r="E19" s="23">
        <v>259499</v>
      </c>
      <c r="F19" s="23">
        <v>0</v>
      </c>
      <c r="G19" s="23">
        <v>9118</v>
      </c>
      <c r="H19" s="23">
        <v>63275</v>
      </c>
      <c r="I19" s="23">
        <v>4127</v>
      </c>
      <c r="J19" s="23">
        <v>4442</v>
      </c>
      <c r="K19" s="23">
        <v>71844</v>
      </c>
      <c r="L19" s="24">
        <v>758.51111839478676</v>
      </c>
      <c r="M19" s="23">
        <v>537.33677649772665</v>
      </c>
      <c r="N19" s="23">
        <v>446.50843799276657</v>
      </c>
      <c r="O19" s="23">
        <v>221.17434189706015</v>
      </c>
      <c r="P19" s="23">
        <v>0</v>
      </c>
      <c r="Q19" s="23">
        <v>59104</v>
      </c>
      <c r="R19" s="23">
        <v>940</v>
      </c>
      <c r="S19" s="23">
        <v>7358</v>
      </c>
      <c r="T19" s="23">
        <v>2220</v>
      </c>
      <c r="U19" s="23">
        <v>5138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67402</v>
      </c>
      <c r="AC19" s="25">
        <v>98.605382629595567</v>
      </c>
      <c r="AD19" s="23">
        <v>0</v>
      </c>
      <c r="AE19" s="23">
        <v>413</v>
      </c>
      <c r="AF19" s="23">
        <v>0</v>
      </c>
      <c r="AG19" s="23">
        <v>0</v>
      </c>
      <c r="AH19" s="23">
        <v>0</v>
      </c>
      <c r="AI19" s="23">
        <v>0</v>
      </c>
      <c r="AJ19" s="23">
        <v>3859</v>
      </c>
      <c r="AK19" s="23">
        <v>4272</v>
      </c>
      <c r="AL19" s="25">
        <v>12.129057402149099</v>
      </c>
      <c r="AM19" s="25">
        <v>12.129057402149099</v>
      </c>
      <c r="AN19" s="23">
        <v>940</v>
      </c>
      <c r="AO19" s="23">
        <v>9134</v>
      </c>
      <c r="AP19" s="23">
        <v>0</v>
      </c>
      <c r="AQ19" s="23">
        <v>10074</v>
      </c>
    </row>
    <row r="20" spans="1:43" ht="13.5" customHeight="1" x14ac:dyDescent="0.55000000000000004">
      <c r="A20" s="21" t="s">
        <v>44</v>
      </c>
      <c r="B20" s="22" t="s">
        <v>73</v>
      </c>
      <c r="C20" s="21" t="s">
        <v>74</v>
      </c>
      <c r="D20" s="23">
        <v>99194</v>
      </c>
      <c r="E20" s="23">
        <v>99194</v>
      </c>
      <c r="F20" s="23">
        <v>0</v>
      </c>
      <c r="G20" s="23">
        <v>3357</v>
      </c>
      <c r="H20" s="23">
        <v>31380</v>
      </c>
      <c r="I20" s="23">
        <v>13337</v>
      </c>
      <c r="J20" s="23">
        <v>378</v>
      </c>
      <c r="K20" s="23">
        <v>45095</v>
      </c>
      <c r="L20" s="24">
        <v>1245.5183297929254</v>
      </c>
      <c r="M20" s="23">
        <v>438.85221736511352</v>
      </c>
      <c r="N20" s="23">
        <v>385.98777378547805</v>
      </c>
      <c r="O20" s="23">
        <v>806.66611242781198</v>
      </c>
      <c r="P20" s="23">
        <v>0</v>
      </c>
      <c r="Q20" s="23">
        <v>39886</v>
      </c>
      <c r="R20" s="23">
        <v>0</v>
      </c>
      <c r="S20" s="23">
        <v>4081</v>
      </c>
      <c r="T20" s="23">
        <v>2386</v>
      </c>
      <c r="U20" s="23">
        <v>1695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750</v>
      </c>
      <c r="AB20" s="23">
        <v>44717</v>
      </c>
      <c r="AC20" s="25">
        <v>100</v>
      </c>
      <c r="AD20" s="23">
        <v>0</v>
      </c>
      <c r="AE20" s="23">
        <v>281</v>
      </c>
      <c r="AF20" s="23">
        <v>0</v>
      </c>
      <c r="AG20" s="23">
        <v>0</v>
      </c>
      <c r="AH20" s="23">
        <v>0</v>
      </c>
      <c r="AI20" s="23">
        <v>0</v>
      </c>
      <c r="AJ20" s="23">
        <v>1591</v>
      </c>
      <c r="AK20" s="23">
        <v>1872</v>
      </c>
      <c r="AL20" s="25">
        <v>6.6526222419336953</v>
      </c>
      <c r="AM20" s="25">
        <v>6.6526222419336953</v>
      </c>
      <c r="AN20" s="23">
        <v>0</v>
      </c>
      <c r="AO20" s="23">
        <v>5427</v>
      </c>
      <c r="AP20" s="23">
        <v>36</v>
      </c>
      <c r="AQ20" s="23">
        <v>5463</v>
      </c>
    </row>
    <row r="21" spans="1:43" ht="13.5" customHeight="1" x14ac:dyDescent="0.55000000000000004">
      <c r="A21" s="21" t="s">
        <v>44</v>
      </c>
      <c r="B21" s="22" t="s">
        <v>75</v>
      </c>
      <c r="C21" s="21" t="s">
        <v>76</v>
      </c>
      <c r="D21" s="23">
        <v>105997</v>
      </c>
      <c r="E21" s="23">
        <v>105997</v>
      </c>
      <c r="F21" s="23">
        <v>0</v>
      </c>
      <c r="G21" s="23">
        <v>2390</v>
      </c>
      <c r="H21" s="23">
        <v>28402</v>
      </c>
      <c r="I21" s="23">
        <v>2199</v>
      </c>
      <c r="J21" s="23">
        <v>1962</v>
      </c>
      <c r="K21" s="23">
        <v>32563</v>
      </c>
      <c r="L21" s="24">
        <v>841.66248695847048</v>
      </c>
      <c r="M21" s="23">
        <v>721.18867153257509</v>
      </c>
      <c r="N21" s="23">
        <v>630.59422333095233</v>
      </c>
      <c r="O21" s="23">
        <v>120.47381542589535</v>
      </c>
      <c r="P21" s="23">
        <v>0</v>
      </c>
      <c r="Q21" s="23">
        <v>24372</v>
      </c>
      <c r="R21" s="23">
        <v>0</v>
      </c>
      <c r="S21" s="23">
        <v>6229</v>
      </c>
      <c r="T21" s="23">
        <v>4621</v>
      </c>
      <c r="U21" s="23">
        <v>1608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30601</v>
      </c>
      <c r="AC21" s="25">
        <v>100</v>
      </c>
      <c r="AD21" s="23">
        <v>258</v>
      </c>
      <c r="AE21" s="23">
        <v>145</v>
      </c>
      <c r="AF21" s="23">
        <v>0</v>
      </c>
      <c r="AG21" s="23">
        <v>0</v>
      </c>
      <c r="AH21" s="23">
        <v>0</v>
      </c>
      <c r="AI21" s="23">
        <v>0</v>
      </c>
      <c r="AJ21" s="23">
        <v>1608</v>
      </c>
      <c r="AK21" s="23">
        <v>2011</v>
      </c>
      <c r="AL21" s="25">
        <v>12.200964284617511</v>
      </c>
      <c r="AM21" s="25">
        <v>12.200964284617511</v>
      </c>
      <c r="AN21" s="23">
        <v>0</v>
      </c>
      <c r="AO21" s="23">
        <v>3691</v>
      </c>
      <c r="AP21" s="23">
        <v>0</v>
      </c>
      <c r="AQ21" s="23">
        <v>3691</v>
      </c>
    </row>
    <row r="22" spans="1:43" ht="13.5" customHeight="1" x14ac:dyDescent="0.55000000000000004">
      <c r="A22" s="21" t="s">
        <v>44</v>
      </c>
      <c r="B22" s="22" t="s">
        <v>77</v>
      </c>
      <c r="C22" s="21" t="s">
        <v>78</v>
      </c>
      <c r="D22" s="23">
        <v>224609</v>
      </c>
      <c r="E22" s="23">
        <v>224609</v>
      </c>
      <c r="F22" s="23">
        <v>0</v>
      </c>
      <c r="G22" s="23">
        <v>3789</v>
      </c>
      <c r="H22" s="23">
        <v>56189</v>
      </c>
      <c r="I22" s="23">
        <v>2207</v>
      </c>
      <c r="J22" s="23">
        <v>3623</v>
      </c>
      <c r="K22" s="23">
        <v>62019</v>
      </c>
      <c r="L22" s="24">
        <v>756.49269839209785</v>
      </c>
      <c r="M22" s="23">
        <v>565.0489005033221</v>
      </c>
      <c r="N22" s="23">
        <v>408.77123637136975</v>
      </c>
      <c r="O22" s="23">
        <v>191.44379788877561</v>
      </c>
      <c r="P22" s="23">
        <v>0</v>
      </c>
      <c r="Q22" s="23">
        <v>44738</v>
      </c>
      <c r="R22" s="23">
        <v>0</v>
      </c>
      <c r="S22" s="23">
        <v>9751</v>
      </c>
      <c r="T22" s="23">
        <v>5050</v>
      </c>
      <c r="U22" s="23">
        <v>4694</v>
      </c>
      <c r="V22" s="23">
        <v>7</v>
      </c>
      <c r="W22" s="23">
        <v>0</v>
      </c>
      <c r="X22" s="23">
        <v>0</v>
      </c>
      <c r="Y22" s="23">
        <v>0</v>
      </c>
      <c r="Z22" s="23">
        <v>0</v>
      </c>
      <c r="AA22" s="23">
        <v>3907</v>
      </c>
      <c r="AB22" s="23">
        <v>58396</v>
      </c>
      <c r="AC22" s="25">
        <v>100</v>
      </c>
      <c r="AD22" s="23">
        <v>0</v>
      </c>
      <c r="AE22" s="23">
        <v>528</v>
      </c>
      <c r="AF22" s="23">
        <v>7</v>
      </c>
      <c r="AG22" s="23">
        <v>0</v>
      </c>
      <c r="AH22" s="23">
        <v>0</v>
      </c>
      <c r="AI22" s="23">
        <v>0</v>
      </c>
      <c r="AJ22" s="23">
        <v>4264</v>
      </c>
      <c r="AK22" s="23">
        <v>4799</v>
      </c>
      <c r="AL22" s="25">
        <v>19.879391799287315</v>
      </c>
      <c r="AM22" s="25">
        <v>19.879391799287315</v>
      </c>
      <c r="AN22" s="23">
        <v>0</v>
      </c>
      <c r="AO22" s="23">
        <v>6532</v>
      </c>
      <c r="AP22" s="23">
        <v>674</v>
      </c>
      <c r="AQ22" s="23">
        <v>7206</v>
      </c>
    </row>
    <row r="23" spans="1:43" ht="13.5" customHeight="1" x14ac:dyDescent="0.55000000000000004">
      <c r="A23" s="21" t="s">
        <v>44</v>
      </c>
      <c r="B23" s="22" t="s">
        <v>79</v>
      </c>
      <c r="C23" s="21" t="s">
        <v>80</v>
      </c>
      <c r="D23" s="23">
        <v>98208</v>
      </c>
      <c r="E23" s="23">
        <v>98208</v>
      </c>
      <c r="F23" s="23">
        <v>0</v>
      </c>
      <c r="G23" s="23">
        <v>1040</v>
      </c>
      <c r="H23" s="23">
        <v>25007</v>
      </c>
      <c r="I23" s="23">
        <v>1548</v>
      </c>
      <c r="J23" s="23">
        <v>2111</v>
      </c>
      <c r="K23" s="23">
        <v>28666</v>
      </c>
      <c r="L23" s="24">
        <v>799.70049590023075</v>
      </c>
      <c r="M23" s="23">
        <v>593.65194142039036</v>
      </c>
      <c r="N23" s="23">
        <v>468.95155710887036</v>
      </c>
      <c r="O23" s="23">
        <v>206.04855447984039</v>
      </c>
      <c r="P23" s="23">
        <v>0</v>
      </c>
      <c r="Q23" s="23">
        <v>20480</v>
      </c>
      <c r="R23" s="23">
        <v>0</v>
      </c>
      <c r="S23" s="23">
        <v>6075</v>
      </c>
      <c r="T23" s="23">
        <v>2750</v>
      </c>
      <c r="U23" s="23">
        <v>2617</v>
      </c>
      <c r="V23" s="23">
        <v>657</v>
      </c>
      <c r="W23" s="23">
        <v>48</v>
      </c>
      <c r="X23" s="23">
        <v>0</v>
      </c>
      <c r="Y23" s="23">
        <v>3</v>
      </c>
      <c r="Z23" s="23">
        <v>0</v>
      </c>
      <c r="AA23" s="23">
        <v>0</v>
      </c>
      <c r="AB23" s="23">
        <v>26555</v>
      </c>
      <c r="AC23" s="25">
        <v>100</v>
      </c>
      <c r="AD23" s="23">
        <v>187</v>
      </c>
      <c r="AE23" s="23">
        <v>86</v>
      </c>
      <c r="AF23" s="23">
        <v>657</v>
      </c>
      <c r="AG23" s="23">
        <v>48</v>
      </c>
      <c r="AH23" s="23">
        <v>0</v>
      </c>
      <c r="AI23" s="23">
        <v>3</v>
      </c>
      <c r="AJ23" s="23">
        <v>2617</v>
      </c>
      <c r="AK23" s="23">
        <v>3598</v>
      </c>
      <c r="AL23" s="25">
        <v>19.915579432079817</v>
      </c>
      <c r="AM23" s="25">
        <v>19.915579432079817</v>
      </c>
      <c r="AN23" s="23">
        <v>0</v>
      </c>
      <c r="AO23" s="23">
        <v>3195</v>
      </c>
      <c r="AP23" s="23">
        <v>0</v>
      </c>
      <c r="AQ23" s="23">
        <v>3195</v>
      </c>
    </row>
    <row r="24" spans="1:43" ht="13.5" customHeight="1" x14ac:dyDescent="0.55000000000000004">
      <c r="A24" s="21" t="s">
        <v>44</v>
      </c>
      <c r="B24" s="22" t="s">
        <v>81</v>
      </c>
      <c r="C24" s="21" t="s">
        <v>82</v>
      </c>
      <c r="D24" s="23">
        <v>116265</v>
      </c>
      <c r="E24" s="23">
        <v>116265</v>
      </c>
      <c r="F24" s="23">
        <v>0</v>
      </c>
      <c r="G24" s="23">
        <v>2633</v>
      </c>
      <c r="H24" s="23">
        <v>31037</v>
      </c>
      <c r="I24" s="23">
        <v>415</v>
      </c>
      <c r="J24" s="23">
        <v>1230</v>
      </c>
      <c r="K24" s="23">
        <v>32682</v>
      </c>
      <c r="L24" s="24">
        <v>770.13483015006454</v>
      </c>
      <c r="M24" s="23">
        <v>565.19441592158671</v>
      </c>
      <c r="N24" s="23">
        <v>457.99952753187245</v>
      </c>
      <c r="O24" s="23">
        <v>204.94041422847781</v>
      </c>
      <c r="P24" s="23">
        <v>0</v>
      </c>
      <c r="Q24" s="23">
        <v>27937</v>
      </c>
      <c r="R24" s="23">
        <v>27</v>
      </c>
      <c r="S24" s="23">
        <v>3488</v>
      </c>
      <c r="T24" s="23">
        <v>0</v>
      </c>
      <c r="U24" s="23">
        <v>3488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31452</v>
      </c>
      <c r="AC24" s="25">
        <v>99.914154902708887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3111</v>
      </c>
      <c r="AK24" s="23">
        <v>3111</v>
      </c>
      <c r="AL24" s="25">
        <v>13.282540848173308</v>
      </c>
      <c r="AM24" s="25">
        <v>13.282540848173308</v>
      </c>
      <c r="AN24" s="23">
        <v>27</v>
      </c>
      <c r="AO24" s="23">
        <v>4088</v>
      </c>
      <c r="AP24" s="23">
        <v>0</v>
      </c>
      <c r="AQ24" s="23">
        <v>4115</v>
      </c>
    </row>
    <row r="25" spans="1:43" ht="13.5" customHeight="1" x14ac:dyDescent="0.55000000000000004">
      <c r="A25" s="21" t="s">
        <v>44</v>
      </c>
      <c r="B25" s="22" t="s">
        <v>83</v>
      </c>
      <c r="C25" s="21" t="s">
        <v>84</v>
      </c>
      <c r="D25" s="23">
        <v>115996</v>
      </c>
      <c r="E25" s="23">
        <v>115996</v>
      </c>
      <c r="F25" s="23">
        <v>0</v>
      </c>
      <c r="G25" s="23">
        <v>3470</v>
      </c>
      <c r="H25" s="23">
        <v>30735</v>
      </c>
      <c r="I25" s="23">
        <v>1005</v>
      </c>
      <c r="J25" s="23">
        <v>1605</v>
      </c>
      <c r="K25" s="23">
        <v>33345</v>
      </c>
      <c r="L25" s="24">
        <v>787.58029917895135</v>
      </c>
      <c r="M25" s="23">
        <v>587.88045123898939</v>
      </c>
      <c r="N25" s="23">
        <v>503.15858789651224</v>
      </c>
      <c r="O25" s="23">
        <v>199.69984793996201</v>
      </c>
      <c r="P25" s="23">
        <v>0</v>
      </c>
      <c r="Q25" s="23">
        <v>28849</v>
      </c>
      <c r="R25" s="23">
        <v>0</v>
      </c>
      <c r="S25" s="23">
        <v>2601</v>
      </c>
      <c r="T25" s="23">
        <v>624</v>
      </c>
      <c r="U25" s="23">
        <v>1977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290</v>
      </c>
      <c r="AB25" s="23">
        <v>31740</v>
      </c>
      <c r="AC25" s="25">
        <v>100</v>
      </c>
      <c r="AD25" s="23">
        <v>7</v>
      </c>
      <c r="AE25" s="23">
        <v>119</v>
      </c>
      <c r="AF25" s="23">
        <v>0</v>
      </c>
      <c r="AG25" s="23">
        <v>0</v>
      </c>
      <c r="AH25" s="23">
        <v>0</v>
      </c>
      <c r="AI25" s="23">
        <v>0</v>
      </c>
      <c r="AJ25" s="23">
        <v>1751</v>
      </c>
      <c r="AK25" s="23">
        <v>1877</v>
      </c>
      <c r="AL25" s="25">
        <v>11.312040785724996</v>
      </c>
      <c r="AM25" s="25">
        <v>11.312040785724996</v>
      </c>
      <c r="AN25" s="23">
        <v>0</v>
      </c>
      <c r="AO25" s="23">
        <v>4469</v>
      </c>
      <c r="AP25" s="23">
        <v>31</v>
      </c>
      <c r="AQ25" s="23">
        <v>4500</v>
      </c>
    </row>
    <row r="26" spans="1:43" ht="13.5" customHeight="1" x14ac:dyDescent="0.55000000000000004">
      <c r="A26" s="21" t="s">
        <v>44</v>
      </c>
      <c r="B26" s="22" t="s">
        <v>85</v>
      </c>
      <c r="C26" s="21" t="s">
        <v>86</v>
      </c>
      <c r="D26" s="23">
        <v>182104</v>
      </c>
      <c r="E26" s="23">
        <v>182104</v>
      </c>
      <c r="F26" s="23">
        <v>0</v>
      </c>
      <c r="G26" s="23">
        <v>3790</v>
      </c>
      <c r="H26" s="23">
        <v>45341</v>
      </c>
      <c r="I26" s="23">
        <v>3761</v>
      </c>
      <c r="J26" s="23">
        <v>2990</v>
      </c>
      <c r="K26" s="23">
        <v>52092</v>
      </c>
      <c r="L26" s="24">
        <v>783.71594374191716</v>
      </c>
      <c r="M26" s="23">
        <v>519.0922062298888</v>
      </c>
      <c r="N26" s="23">
        <v>413.07120001877598</v>
      </c>
      <c r="O26" s="23">
        <v>264.62373751202836</v>
      </c>
      <c r="P26" s="23">
        <v>0</v>
      </c>
      <c r="Q26" s="23">
        <v>42718</v>
      </c>
      <c r="R26" s="23">
        <v>0</v>
      </c>
      <c r="S26" s="23">
        <v>6384</v>
      </c>
      <c r="T26" s="23">
        <v>2245</v>
      </c>
      <c r="U26" s="23">
        <v>4139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49102</v>
      </c>
      <c r="AC26" s="25">
        <v>100</v>
      </c>
      <c r="AD26" s="23">
        <v>0</v>
      </c>
      <c r="AE26" s="23">
        <v>256</v>
      </c>
      <c r="AF26" s="23">
        <v>0</v>
      </c>
      <c r="AG26" s="23">
        <v>0</v>
      </c>
      <c r="AH26" s="23">
        <v>0</v>
      </c>
      <c r="AI26" s="23">
        <v>0</v>
      </c>
      <c r="AJ26" s="23">
        <v>3138</v>
      </c>
      <c r="AK26" s="23">
        <v>3394</v>
      </c>
      <c r="AL26" s="25">
        <v>12.255240727942871</v>
      </c>
      <c r="AM26" s="25">
        <v>12.255240727942871</v>
      </c>
      <c r="AN26" s="23">
        <v>0</v>
      </c>
      <c r="AO26" s="23">
        <v>5303</v>
      </c>
      <c r="AP26" s="23">
        <v>0</v>
      </c>
      <c r="AQ26" s="23">
        <v>5303</v>
      </c>
    </row>
    <row r="27" spans="1:43" ht="13.5" customHeight="1" x14ac:dyDescent="0.55000000000000004">
      <c r="A27" s="21" t="s">
        <v>44</v>
      </c>
      <c r="B27" s="22" t="s">
        <v>87</v>
      </c>
      <c r="C27" s="21" t="s">
        <v>88</v>
      </c>
      <c r="D27" s="23">
        <v>139450</v>
      </c>
      <c r="E27" s="23">
        <v>139450</v>
      </c>
      <c r="F27" s="23">
        <v>0</v>
      </c>
      <c r="G27" s="23">
        <v>3222</v>
      </c>
      <c r="H27" s="23">
        <v>34171</v>
      </c>
      <c r="I27" s="23">
        <v>6991</v>
      </c>
      <c r="J27" s="23">
        <v>2838</v>
      </c>
      <c r="K27" s="23">
        <v>44000</v>
      </c>
      <c r="L27" s="24">
        <v>864.4528161023984</v>
      </c>
      <c r="M27" s="23">
        <v>549.00612484466853</v>
      </c>
      <c r="N27" s="23">
        <v>465.38996154167296</v>
      </c>
      <c r="O27" s="23">
        <v>315.4466912577297</v>
      </c>
      <c r="P27" s="23">
        <v>0</v>
      </c>
      <c r="Q27" s="23">
        <v>32004</v>
      </c>
      <c r="R27" s="23">
        <v>0</v>
      </c>
      <c r="S27" s="23">
        <v>8937</v>
      </c>
      <c r="T27" s="23">
        <v>7714</v>
      </c>
      <c r="U27" s="23">
        <v>1223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221</v>
      </c>
      <c r="AB27" s="23">
        <v>41162</v>
      </c>
      <c r="AC27" s="25">
        <v>100</v>
      </c>
      <c r="AD27" s="23">
        <v>171</v>
      </c>
      <c r="AE27" s="23">
        <v>614</v>
      </c>
      <c r="AF27" s="23">
        <v>0</v>
      </c>
      <c r="AG27" s="23">
        <v>0</v>
      </c>
      <c r="AH27" s="23">
        <v>0</v>
      </c>
      <c r="AI27" s="23">
        <v>0</v>
      </c>
      <c r="AJ27" s="23">
        <v>1130</v>
      </c>
      <c r="AK27" s="23">
        <v>1915</v>
      </c>
      <c r="AL27" s="25">
        <v>11.304545454545455</v>
      </c>
      <c r="AM27" s="25">
        <v>11.304545454545455</v>
      </c>
      <c r="AN27" s="23">
        <v>0</v>
      </c>
      <c r="AO27" s="23">
        <v>4087</v>
      </c>
      <c r="AP27" s="23">
        <v>0</v>
      </c>
      <c r="AQ27" s="23">
        <v>4087</v>
      </c>
    </row>
    <row r="28" spans="1:43" ht="13.5" customHeight="1" x14ac:dyDescent="0.55000000000000004">
      <c r="A28" s="21" t="s">
        <v>44</v>
      </c>
      <c r="B28" s="22" t="s">
        <v>89</v>
      </c>
      <c r="C28" s="21" t="s">
        <v>90</v>
      </c>
      <c r="D28" s="23">
        <v>66608</v>
      </c>
      <c r="E28" s="23">
        <v>66608</v>
      </c>
      <c r="F28" s="23">
        <v>0</v>
      </c>
      <c r="G28" s="23">
        <v>2027</v>
      </c>
      <c r="H28" s="23">
        <v>18363</v>
      </c>
      <c r="I28" s="23">
        <v>635</v>
      </c>
      <c r="J28" s="23">
        <v>714</v>
      </c>
      <c r="K28" s="23">
        <v>19712</v>
      </c>
      <c r="L28" s="24">
        <v>810.79569198977288</v>
      </c>
      <c r="M28" s="23">
        <v>630.51375621505827</v>
      </c>
      <c r="N28" s="23">
        <v>578.97525164610613</v>
      </c>
      <c r="O28" s="23">
        <v>180.28193577471461</v>
      </c>
      <c r="P28" s="23">
        <v>0</v>
      </c>
      <c r="Q28" s="23">
        <v>17837</v>
      </c>
      <c r="R28" s="23">
        <v>0</v>
      </c>
      <c r="S28" s="23">
        <v>1064</v>
      </c>
      <c r="T28" s="23">
        <v>622</v>
      </c>
      <c r="U28" s="23">
        <v>442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97</v>
      </c>
      <c r="AB28" s="23">
        <v>18998</v>
      </c>
      <c r="AC28" s="25">
        <v>100</v>
      </c>
      <c r="AD28" s="23">
        <v>153</v>
      </c>
      <c r="AE28" s="23">
        <v>132</v>
      </c>
      <c r="AF28" s="23">
        <v>0</v>
      </c>
      <c r="AG28" s="23">
        <v>0</v>
      </c>
      <c r="AH28" s="23">
        <v>0</v>
      </c>
      <c r="AI28" s="23">
        <v>0</v>
      </c>
      <c r="AJ28" s="23">
        <v>334</v>
      </c>
      <c r="AK28" s="23">
        <v>619</v>
      </c>
      <c r="AL28" s="25">
        <v>7.2544642857142865</v>
      </c>
      <c r="AM28" s="25">
        <v>7.2544642857142865</v>
      </c>
      <c r="AN28" s="23">
        <v>0</v>
      </c>
      <c r="AO28" s="23">
        <v>2428</v>
      </c>
      <c r="AP28" s="23">
        <v>0</v>
      </c>
      <c r="AQ28" s="23">
        <v>2428</v>
      </c>
    </row>
    <row r="29" spans="1:43" ht="13.5" customHeight="1" x14ac:dyDescent="0.55000000000000004">
      <c r="A29" s="21" t="s">
        <v>44</v>
      </c>
      <c r="B29" s="22" t="s">
        <v>91</v>
      </c>
      <c r="C29" s="21" t="s">
        <v>92</v>
      </c>
      <c r="D29" s="23">
        <v>107335</v>
      </c>
      <c r="E29" s="23">
        <v>107335</v>
      </c>
      <c r="F29" s="23">
        <v>0</v>
      </c>
      <c r="G29" s="23">
        <v>1590</v>
      </c>
      <c r="H29" s="23">
        <v>29088</v>
      </c>
      <c r="I29" s="23">
        <v>722</v>
      </c>
      <c r="J29" s="23">
        <v>1237</v>
      </c>
      <c r="K29" s="23">
        <v>31047</v>
      </c>
      <c r="L29" s="24">
        <v>792.47471908140619</v>
      </c>
      <c r="M29" s="23">
        <v>628.29790994907125</v>
      </c>
      <c r="N29" s="23">
        <v>581.35743233800724</v>
      </c>
      <c r="O29" s="23">
        <v>164.17680913233499</v>
      </c>
      <c r="P29" s="23">
        <v>0</v>
      </c>
      <c r="Q29" s="23">
        <v>27656</v>
      </c>
      <c r="R29" s="23">
        <v>0</v>
      </c>
      <c r="S29" s="23">
        <v>2154</v>
      </c>
      <c r="T29" s="23">
        <v>1552</v>
      </c>
      <c r="U29" s="23">
        <v>602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29810</v>
      </c>
      <c r="AC29" s="25">
        <v>100</v>
      </c>
      <c r="AD29" s="23">
        <v>243</v>
      </c>
      <c r="AE29" s="23">
        <v>160</v>
      </c>
      <c r="AF29" s="23">
        <v>0</v>
      </c>
      <c r="AG29" s="23">
        <v>0</v>
      </c>
      <c r="AH29" s="23">
        <v>0</v>
      </c>
      <c r="AI29" s="23">
        <v>0</v>
      </c>
      <c r="AJ29" s="23">
        <v>451</v>
      </c>
      <c r="AK29" s="23">
        <v>854</v>
      </c>
      <c r="AL29" s="25">
        <v>6.7349502367378493</v>
      </c>
      <c r="AM29" s="25">
        <v>6.7349502367378493</v>
      </c>
      <c r="AN29" s="23">
        <v>0</v>
      </c>
      <c r="AO29" s="23">
        <v>3866</v>
      </c>
      <c r="AP29" s="23">
        <v>0</v>
      </c>
      <c r="AQ29" s="23">
        <v>3866</v>
      </c>
    </row>
    <row r="30" spans="1:43" ht="13.5" customHeight="1" x14ac:dyDescent="0.55000000000000004">
      <c r="A30" s="21" t="s">
        <v>44</v>
      </c>
      <c r="B30" s="22" t="s">
        <v>93</v>
      </c>
      <c r="C30" s="21" t="s">
        <v>94</v>
      </c>
      <c r="D30" s="23">
        <v>116367</v>
      </c>
      <c r="E30" s="23">
        <v>116367</v>
      </c>
      <c r="F30" s="23">
        <v>0</v>
      </c>
      <c r="G30" s="23">
        <v>4053</v>
      </c>
      <c r="H30" s="23">
        <v>34290</v>
      </c>
      <c r="I30" s="23">
        <v>1968</v>
      </c>
      <c r="J30" s="23">
        <v>1206</v>
      </c>
      <c r="K30" s="23">
        <v>37464</v>
      </c>
      <c r="L30" s="24">
        <v>882.04642115385775</v>
      </c>
      <c r="M30" s="23">
        <v>525.31015771900684</v>
      </c>
      <c r="N30" s="23">
        <v>411.12253379747659</v>
      </c>
      <c r="O30" s="23">
        <v>356.73626343485085</v>
      </c>
      <c r="P30" s="23">
        <v>0</v>
      </c>
      <c r="Q30" s="23">
        <v>31538</v>
      </c>
      <c r="R30" s="23">
        <v>0</v>
      </c>
      <c r="S30" s="23">
        <v>4720</v>
      </c>
      <c r="T30" s="23">
        <v>1016</v>
      </c>
      <c r="U30" s="23">
        <v>3704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36258</v>
      </c>
      <c r="AC30" s="25">
        <v>100</v>
      </c>
      <c r="AD30" s="23">
        <v>0</v>
      </c>
      <c r="AE30" s="23">
        <v>263</v>
      </c>
      <c r="AF30" s="23">
        <v>0</v>
      </c>
      <c r="AG30" s="23">
        <v>0</v>
      </c>
      <c r="AH30" s="23">
        <v>0</v>
      </c>
      <c r="AI30" s="23">
        <v>0</v>
      </c>
      <c r="AJ30" s="23">
        <v>3153</v>
      </c>
      <c r="AK30" s="23">
        <v>3416</v>
      </c>
      <c r="AL30" s="25">
        <v>12.337177023275677</v>
      </c>
      <c r="AM30" s="25">
        <v>12.337177023275677</v>
      </c>
      <c r="AN30" s="23">
        <v>0</v>
      </c>
      <c r="AO30" s="23">
        <v>5236</v>
      </c>
      <c r="AP30" s="23">
        <v>0</v>
      </c>
      <c r="AQ30" s="23">
        <v>5236</v>
      </c>
    </row>
    <row r="31" spans="1:43" ht="13.5" customHeight="1" x14ac:dyDescent="0.55000000000000004">
      <c r="A31" s="21" t="s">
        <v>44</v>
      </c>
      <c r="B31" s="22" t="s">
        <v>95</v>
      </c>
      <c r="C31" s="21" t="s">
        <v>96</v>
      </c>
      <c r="D31" s="23">
        <v>86300</v>
      </c>
      <c r="E31" s="23">
        <v>86300</v>
      </c>
      <c r="F31" s="23">
        <v>0</v>
      </c>
      <c r="G31" s="23">
        <v>2103</v>
      </c>
      <c r="H31" s="23">
        <v>23202</v>
      </c>
      <c r="I31" s="23">
        <v>2423</v>
      </c>
      <c r="J31" s="23">
        <v>1166</v>
      </c>
      <c r="K31" s="23">
        <v>26791</v>
      </c>
      <c r="L31" s="24">
        <v>850.52143684820396</v>
      </c>
      <c r="M31" s="23">
        <v>492.86496611057322</v>
      </c>
      <c r="N31" s="23">
        <v>405.49849997619009</v>
      </c>
      <c r="O31" s="23">
        <v>357.65647073763068</v>
      </c>
      <c r="P31" s="23">
        <v>0</v>
      </c>
      <c r="Q31" s="23">
        <v>23686</v>
      </c>
      <c r="R31" s="23">
        <v>0</v>
      </c>
      <c r="S31" s="23">
        <v>1547</v>
      </c>
      <c r="T31" s="23">
        <v>0</v>
      </c>
      <c r="U31" s="23">
        <v>1547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392</v>
      </c>
      <c r="AB31" s="23">
        <v>25625</v>
      </c>
      <c r="AC31" s="25">
        <v>100</v>
      </c>
      <c r="AD31" s="23">
        <v>2284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1505</v>
      </c>
      <c r="AK31" s="23">
        <v>3789</v>
      </c>
      <c r="AL31" s="25">
        <v>19.958194916203205</v>
      </c>
      <c r="AM31" s="25">
        <v>19.958194916203205</v>
      </c>
      <c r="AN31" s="23">
        <v>0</v>
      </c>
      <c r="AO31" s="23">
        <v>1272</v>
      </c>
      <c r="AP31" s="23">
        <v>0</v>
      </c>
      <c r="AQ31" s="23">
        <v>1272</v>
      </c>
    </row>
    <row r="32" spans="1:43" ht="13.5" customHeight="1" x14ac:dyDescent="0.55000000000000004">
      <c r="A32" s="21" t="s">
        <v>44</v>
      </c>
      <c r="B32" s="22" t="s">
        <v>97</v>
      </c>
      <c r="C32" s="21" t="s">
        <v>98</v>
      </c>
      <c r="D32" s="23">
        <v>56021</v>
      </c>
      <c r="E32" s="23">
        <v>56021</v>
      </c>
      <c r="F32" s="23">
        <v>0</v>
      </c>
      <c r="G32" s="23">
        <v>738</v>
      </c>
      <c r="H32" s="23">
        <v>12045</v>
      </c>
      <c r="I32" s="23">
        <v>1106</v>
      </c>
      <c r="J32" s="23">
        <v>1348</v>
      </c>
      <c r="K32" s="23">
        <v>14499</v>
      </c>
      <c r="L32" s="24">
        <v>709.07851825624095</v>
      </c>
      <c r="M32" s="23">
        <v>493.89502419958467</v>
      </c>
      <c r="N32" s="23">
        <v>376.17987188268199</v>
      </c>
      <c r="O32" s="23">
        <v>215.18349405665634</v>
      </c>
      <c r="P32" s="23">
        <v>0</v>
      </c>
      <c r="Q32" s="23">
        <v>11270</v>
      </c>
      <c r="R32" s="23">
        <v>0</v>
      </c>
      <c r="S32" s="23">
        <v>1881</v>
      </c>
      <c r="T32" s="23">
        <v>822</v>
      </c>
      <c r="U32" s="23">
        <v>1059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13151</v>
      </c>
      <c r="AC32" s="25">
        <v>100</v>
      </c>
      <c r="AD32" s="23">
        <v>0</v>
      </c>
      <c r="AE32" s="23">
        <v>94</v>
      </c>
      <c r="AF32" s="23">
        <v>0</v>
      </c>
      <c r="AG32" s="23">
        <v>0</v>
      </c>
      <c r="AH32" s="23">
        <v>0</v>
      </c>
      <c r="AI32" s="23">
        <v>0</v>
      </c>
      <c r="AJ32" s="23">
        <v>845</v>
      </c>
      <c r="AK32" s="23">
        <v>939</v>
      </c>
      <c r="AL32" s="25">
        <v>15.773501620801433</v>
      </c>
      <c r="AM32" s="25">
        <v>15.773501620801433</v>
      </c>
      <c r="AN32" s="23">
        <v>0</v>
      </c>
      <c r="AO32" s="23">
        <v>1431</v>
      </c>
      <c r="AP32" s="23">
        <v>0</v>
      </c>
      <c r="AQ32" s="23">
        <v>1431</v>
      </c>
    </row>
    <row r="33" spans="1:43" ht="13.5" customHeight="1" x14ac:dyDescent="0.55000000000000004">
      <c r="A33" s="21" t="s">
        <v>44</v>
      </c>
      <c r="B33" s="22" t="s">
        <v>99</v>
      </c>
      <c r="C33" s="21" t="s">
        <v>100</v>
      </c>
      <c r="D33" s="23">
        <v>62329</v>
      </c>
      <c r="E33" s="23">
        <v>62329</v>
      </c>
      <c r="F33" s="23">
        <v>0</v>
      </c>
      <c r="G33" s="23">
        <v>1138</v>
      </c>
      <c r="H33" s="23">
        <v>19976</v>
      </c>
      <c r="I33" s="23">
        <v>581</v>
      </c>
      <c r="J33" s="23">
        <v>831</v>
      </c>
      <c r="K33" s="23">
        <v>21388</v>
      </c>
      <c r="L33" s="24">
        <v>940.12835556438574</v>
      </c>
      <c r="M33" s="23">
        <v>594.98678796145157</v>
      </c>
      <c r="N33" s="23">
        <v>535.60239445259219</v>
      </c>
      <c r="O33" s="23">
        <v>345.14156760293423</v>
      </c>
      <c r="P33" s="23">
        <v>0</v>
      </c>
      <c r="Q33" s="23">
        <v>18196</v>
      </c>
      <c r="R33" s="23">
        <v>0</v>
      </c>
      <c r="S33" s="23">
        <v>2262</v>
      </c>
      <c r="T33" s="23">
        <v>1841</v>
      </c>
      <c r="U33" s="23">
        <v>421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101</v>
      </c>
      <c r="AB33" s="23">
        <v>20559</v>
      </c>
      <c r="AC33" s="25">
        <v>100</v>
      </c>
      <c r="AD33" s="23">
        <v>170</v>
      </c>
      <c r="AE33" s="23">
        <v>78</v>
      </c>
      <c r="AF33" s="23">
        <v>0</v>
      </c>
      <c r="AG33" s="23">
        <v>0</v>
      </c>
      <c r="AH33" s="23">
        <v>0</v>
      </c>
      <c r="AI33" s="23">
        <v>0</v>
      </c>
      <c r="AJ33" s="23">
        <v>327</v>
      </c>
      <c r="AK33" s="23">
        <v>575</v>
      </c>
      <c r="AL33" s="25">
        <v>7.0453482935951381</v>
      </c>
      <c r="AM33" s="25">
        <v>7.0453482935951381</v>
      </c>
      <c r="AN33" s="23">
        <v>0</v>
      </c>
      <c r="AO33" s="23">
        <v>2697</v>
      </c>
      <c r="AP33" s="23">
        <v>0</v>
      </c>
      <c r="AQ33" s="23">
        <v>2697</v>
      </c>
    </row>
    <row r="34" spans="1:43" ht="13.5" customHeight="1" x14ac:dyDescent="0.55000000000000004">
      <c r="A34" s="21" t="s">
        <v>44</v>
      </c>
      <c r="B34" s="22" t="s">
        <v>101</v>
      </c>
      <c r="C34" s="21" t="s">
        <v>102</v>
      </c>
      <c r="D34" s="23">
        <v>478187</v>
      </c>
      <c r="E34" s="23">
        <v>478187</v>
      </c>
      <c r="F34" s="23">
        <v>0</v>
      </c>
      <c r="G34" s="23">
        <v>21932</v>
      </c>
      <c r="H34" s="23">
        <v>149312</v>
      </c>
      <c r="I34" s="23">
        <v>5832</v>
      </c>
      <c r="J34" s="23">
        <v>6697</v>
      </c>
      <c r="K34" s="23">
        <v>161841</v>
      </c>
      <c r="L34" s="24">
        <v>927.25230924303673</v>
      </c>
      <c r="M34" s="23">
        <v>545.15842386530107</v>
      </c>
      <c r="N34" s="23">
        <v>469.21518723789234</v>
      </c>
      <c r="O34" s="23">
        <v>382.09388537773566</v>
      </c>
      <c r="P34" s="23">
        <v>0</v>
      </c>
      <c r="Q34" s="23">
        <v>143563</v>
      </c>
      <c r="R34" s="23">
        <v>0</v>
      </c>
      <c r="S34" s="23">
        <v>11255</v>
      </c>
      <c r="T34" s="23">
        <v>4856</v>
      </c>
      <c r="U34" s="23">
        <v>6399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324</v>
      </c>
      <c r="AB34" s="23">
        <v>155142</v>
      </c>
      <c r="AC34" s="25">
        <v>100</v>
      </c>
      <c r="AD34" s="23">
        <v>36</v>
      </c>
      <c r="AE34" s="23">
        <v>925</v>
      </c>
      <c r="AF34" s="23">
        <v>0</v>
      </c>
      <c r="AG34" s="23">
        <v>0</v>
      </c>
      <c r="AH34" s="23">
        <v>0</v>
      </c>
      <c r="AI34" s="23">
        <v>0</v>
      </c>
      <c r="AJ34" s="23">
        <v>5620</v>
      </c>
      <c r="AK34" s="23">
        <v>6581</v>
      </c>
      <c r="AL34" s="25">
        <v>8.4046490648113252</v>
      </c>
      <c r="AM34" s="25">
        <v>8.4046490648113252</v>
      </c>
      <c r="AN34" s="23">
        <v>0</v>
      </c>
      <c r="AO34" s="23">
        <v>22439</v>
      </c>
      <c r="AP34" s="23">
        <v>122</v>
      </c>
      <c r="AQ34" s="23">
        <v>22561</v>
      </c>
    </row>
    <row r="35" spans="1:43" ht="13.5" customHeight="1" x14ac:dyDescent="0.55000000000000004">
      <c r="A35" s="21" t="s">
        <v>44</v>
      </c>
      <c r="B35" s="22" t="s">
        <v>103</v>
      </c>
      <c r="C35" s="21" t="s">
        <v>104</v>
      </c>
      <c r="D35" s="23">
        <v>58263</v>
      </c>
      <c r="E35" s="23">
        <v>58263</v>
      </c>
      <c r="F35" s="23">
        <v>0</v>
      </c>
      <c r="G35" s="23">
        <v>1051</v>
      </c>
      <c r="H35" s="23">
        <v>16848</v>
      </c>
      <c r="I35" s="23">
        <v>2717</v>
      </c>
      <c r="J35" s="23">
        <v>425</v>
      </c>
      <c r="K35" s="23">
        <v>19990</v>
      </c>
      <c r="L35" s="24">
        <v>939.99834007296636</v>
      </c>
      <c r="M35" s="23">
        <v>525.91002678219377</v>
      </c>
      <c r="N35" s="23">
        <v>426.69059218719838</v>
      </c>
      <c r="O35" s="23">
        <v>414.08831329077248</v>
      </c>
      <c r="P35" s="23">
        <v>0</v>
      </c>
      <c r="Q35" s="23">
        <v>17011</v>
      </c>
      <c r="R35" s="23">
        <v>0</v>
      </c>
      <c r="S35" s="23">
        <v>1569</v>
      </c>
      <c r="T35" s="23">
        <v>508</v>
      </c>
      <c r="U35" s="23">
        <v>1061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985</v>
      </c>
      <c r="AB35" s="23">
        <v>19565</v>
      </c>
      <c r="AC35" s="25">
        <v>100</v>
      </c>
      <c r="AD35" s="23">
        <v>0</v>
      </c>
      <c r="AE35" s="23">
        <v>189</v>
      </c>
      <c r="AF35" s="23">
        <v>0</v>
      </c>
      <c r="AG35" s="23">
        <v>0</v>
      </c>
      <c r="AH35" s="23">
        <v>0</v>
      </c>
      <c r="AI35" s="23">
        <v>0</v>
      </c>
      <c r="AJ35" s="23">
        <v>818</v>
      </c>
      <c r="AK35" s="23">
        <v>1007</v>
      </c>
      <c r="AL35" s="25">
        <v>12.09104552276138</v>
      </c>
      <c r="AM35" s="25">
        <v>12.09104552276138</v>
      </c>
      <c r="AN35" s="23">
        <v>0</v>
      </c>
      <c r="AO35" s="23">
        <v>2486</v>
      </c>
      <c r="AP35" s="23">
        <v>0</v>
      </c>
      <c r="AQ35" s="23">
        <v>2486</v>
      </c>
    </row>
    <row r="36" spans="1:43" ht="13.5" customHeight="1" x14ac:dyDescent="0.55000000000000004">
      <c r="A36" s="21" t="s">
        <v>44</v>
      </c>
      <c r="B36" s="22" t="s">
        <v>105</v>
      </c>
      <c r="C36" s="21" t="s">
        <v>106</v>
      </c>
      <c r="D36" s="23">
        <v>53800</v>
      </c>
      <c r="E36" s="23">
        <v>53800</v>
      </c>
      <c r="F36" s="23">
        <v>0</v>
      </c>
      <c r="G36" s="23">
        <v>749</v>
      </c>
      <c r="H36" s="23">
        <v>13489</v>
      </c>
      <c r="I36" s="23">
        <v>38</v>
      </c>
      <c r="J36" s="23">
        <v>980</v>
      </c>
      <c r="K36" s="23">
        <v>14507</v>
      </c>
      <c r="L36" s="24">
        <v>738.7584661608189</v>
      </c>
      <c r="M36" s="23">
        <v>549.625706574324</v>
      </c>
      <c r="N36" s="23">
        <v>452.86958293018284</v>
      </c>
      <c r="O36" s="23">
        <v>189.1327595864949</v>
      </c>
      <c r="P36" s="23">
        <v>0</v>
      </c>
      <c r="Q36" s="23">
        <v>11928</v>
      </c>
      <c r="R36" s="23">
        <v>0</v>
      </c>
      <c r="S36" s="23">
        <v>1599</v>
      </c>
      <c r="T36" s="23">
        <v>1006</v>
      </c>
      <c r="U36" s="23">
        <v>593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13527</v>
      </c>
      <c r="AC36" s="25">
        <v>100</v>
      </c>
      <c r="AD36" s="23">
        <v>0</v>
      </c>
      <c r="AE36" s="23">
        <v>347</v>
      </c>
      <c r="AF36" s="23">
        <v>0</v>
      </c>
      <c r="AG36" s="23">
        <v>0</v>
      </c>
      <c r="AH36" s="23">
        <v>0</v>
      </c>
      <c r="AI36" s="23">
        <v>0</v>
      </c>
      <c r="AJ36" s="23">
        <v>526</v>
      </c>
      <c r="AK36" s="23">
        <v>873</v>
      </c>
      <c r="AL36" s="25">
        <v>12.773143999448541</v>
      </c>
      <c r="AM36" s="25">
        <v>12.773143999448541</v>
      </c>
      <c r="AN36" s="23">
        <v>0</v>
      </c>
      <c r="AO36" s="23">
        <v>1573</v>
      </c>
      <c r="AP36" s="23">
        <v>92</v>
      </c>
      <c r="AQ36" s="23">
        <v>1665</v>
      </c>
    </row>
    <row r="37" spans="1:43" ht="13.5" customHeight="1" x14ac:dyDescent="0.55000000000000004">
      <c r="A37" s="21" t="s">
        <v>44</v>
      </c>
      <c r="B37" s="22" t="s">
        <v>107</v>
      </c>
      <c r="C37" s="21" t="s">
        <v>108</v>
      </c>
      <c r="D37" s="23">
        <v>77256</v>
      </c>
      <c r="E37" s="23">
        <v>77256</v>
      </c>
      <c r="F37" s="23">
        <v>0</v>
      </c>
      <c r="G37" s="23">
        <v>738</v>
      </c>
      <c r="H37" s="23">
        <v>17947</v>
      </c>
      <c r="I37" s="23">
        <v>314</v>
      </c>
      <c r="J37" s="23">
        <v>561</v>
      </c>
      <c r="K37" s="23">
        <v>18822</v>
      </c>
      <c r="L37" s="24">
        <v>667.4837331426844</v>
      </c>
      <c r="M37" s="23">
        <v>529.17820985841774</v>
      </c>
      <c r="N37" s="23">
        <v>436.19434266576451</v>
      </c>
      <c r="O37" s="23">
        <v>138.3055232842668</v>
      </c>
      <c r="P37" s="23">
        <v>0</v>
      </c>
      <c r="Q37" s="23">
        <v>15136</v>
      </c>
      <c r="R37" s="23">
        <v>1</v>
      </c>
      <c r="S37" s="23">
        <v>2437</v>
      </c>
      <c r="T37" s="23">
        <v>1044</v>
      </c>
      <c r="U37" s="23">
        <v>1393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687</v>
      </c>
      <c r="AB37" s="23">
        <v>18261</v>
      </c>
      <c r="AC37" s="25">
        <v>99.994523848639176</v>
      </c>
      <c r="AD37" s="23">
        <v>0</v>
      </c>
      <c r="AE37" s="23">
        <v>184</v>
      </c>
      <c r="AF37" s="23">
        <v>0</v>
      </c>
      <c r="AG37" s="23">
        <v>0</v>
      </c>
      <c r="AH37" s="23">
        <v>0</v>
      </c>
      <c r="AI37" s="23">
        <v>0</v>
      </c>
      <c r="AJ37" s="23">
        <v>1279</v>
      </c>
      <c r="AK37" s="23">
        <v>1463</v>
      </c>
      <c r="AL37" s="25">
        <v>14.403357772819042</v>
      </c>
      <c r="AM37" s="25">
        <v>14.403357772819042</v>
      </c>
      <c r="AN37" s="23">
        <v>1</v>
      </c>
      <c r="AO37" s="23">
        <v>2079</v>
      </c>
      <c r="AP37" s="23">
        <v>43</v>
      </c>
      <c r="AQ37" s="23">
        <v>2123</v>
      </c>
    </row>
    <row r="38" spans="1:43" ht="13.5" customHeight="1" x14ac:dyDescent="0.55000000000000004">
      <c r="A38" s="21" t="s">
        <v>44</v>
      </c>
      <c r="B38" s="22" t="s">
        <v>109</v>
      </c>
      <c r="C38" s="21" t="s">
        <v>110</v>
      </c>
      <c r="D38" s="23">
        <v>57760</v>
      </c>
      <c r="E38" s="23">
        <v>57760</v>
      </c>
      <c r="F38" s="23">
        <v>0</v>
      </c>
      <c r="G38" s="23">
        <v>636</v>
      </c>
      <c r="H38" s="23">
        <v>13479</v>
      </c>
      <c r="I38" s="23">
        <v>1118</v>
      </c>
      <c r="J38" s="23">
        <v>907</v>
      </c>
      <c r="K38" s="23">
        <v>15504</v>
      </c>
      <c r="L38" s="24">
        <v>735.40014419610679</v>
      </c>
      <c r="M38" s="23">
        <v>574.3179144689409</v>
      </c>
      <c r="N38" s="23">
        <v>498.37779379956737</v>
      </c>
      <c r="O38" s="23">
        <v>161.08222972716578</v>
      </c>
      <c r="P38" s="23">
        <v>0</v>
      </c>
      <c r="Q38" s="23">
        <v>12389</v>
      </c>
      <c r="R38" s="23">
        <v>0</v>
      </c>
      <c r="S38" s="23">
        <v>2208</v>
      </c>
      <c r="T38" s="23">
        <v>1514</v>
      </c>
      <c r="U38" s="23">
        <v>694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14597</v>
      </c>
      <c r="AC38" s="25">
        <v>100</v>
      </c>
      <c r="AD38" s="23">
        <v>113</v>
      </c>
      <c r="AE38" s="23">
        <v>47</v>
      </c>
      <c r="AF38" s="23">
        <v>0</v>
      </c>
      <c r="AG38" s="23">
        <v>0</v>
      </c>
      <c r="AH38" s="23">
        <v>0</v>
      </c>
      <c r="AI38" s="23">
        <v>0</v>
      </c>
      <c r="AJ38" s="23">
        <v>597</v>
      </c>
      <c r="AK38" s="23">
        <v>757</v>
      </c>
      <c r="AL38" s="25">
        <v>10.732714138286893</v>
      </c>
      <c r="AM38" s="25">
        <v>10.732714138286893</v>
      </c>
      <c r="AN38" s="23">
        <v>0</v>
      </c>
      <c r="AO38" s="23">
        <v>1912</v>
      </c>
      <c r="AP38" s="23">
        <v>0</v>
      </c>
      <c r="AQ38" s="23">
        <v>1912</v>
      </c>
    </row>
    <row r="39" spans="1:43" ht="13.5" customHeight="1" x14ac:dyDescent="0.55000000000000004">
      <c r="A39" s="21" t="s">
        <v>44</v>
      </c>
      <c r="B39" s="22" t="s">
        <v>111</v>
      </c>
      <c r="C39" s="21" t="s">
        <v>112</v>
      </c>
      <c r="D39" s="23">
        <v>50190</v>
      </c>
      <c r="E39" s="23">
        <v>50190</v>
      </c>
      <c r="F39" s="23">
        <v>0</v>
      </c>
      <c r="G39" s="23">
        <v>671</v>
      </c>
      <c r="H39" s="23">
        <v>12294</v>
      </c>
      <c r="I39" s="23">
        <v>2703</v>
      </c>
      <c r="J39" s="23">
        <v>618</v>
      </c>
      <c r="K39" s="23">
        <v>15615</v>
      </c>
      <c r="L39" s="24">
        <v>852.37740422012791</v>
      </c>
      <c r="M39" s="23">
        <v>600.89468239866585</v>
      </c>
      <c r="N39" s="23">
        <v>455.2017402364167</v>
      </c>
      <c r="O39" s="23">
        <v>251.48272182146201</v>
      </c>
      <c r="P39" s="23">
        <v>0</v>
      </c>
      <c r="Q39" s="23">
        <v>12366</v>
      </c>
      <c r="R39" s="23">
        <v>0</v>
      </c>
      <c r="S39" s="23">
        <v>1664</v>
      </c>
      <c r="T39" s="23">
        <v>568</v>
      </c>
      <c r="U39" s="23">
        <v>1096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967</v>
      </c>
      <c r="AB39" s="23">
        <v>14997</v>
      </c>
      <c r="AC39" s="25">
        <v>100</v>
      </c>
      <c r="AD39" s="23">
        <v>0</v>
      </c>
      <c r="AE39" s="23">
        <v>213</v>
      </c>
      <c r="AF39" s="23">
        <v>0</v>
      </c>
      <c r="AG39" s="23">
        <v>0</v>
      </c>
      <c r="AH39" s="23">
        <v>0</v>
      </c>
      <c r="AI39" s="23">
        <v>0</v>
      </c>
      <c r="AJ39" s="23">
        <v>844</v>
      </c>
      <c r="AK39" s="23">
        <v>1057</v>
      </c>
      <c r="AL39" s="25">
        <v>16.919628562279858</v>
      </c>
      <c r="AM39" s="25">
        <v>16.919628562279858</v>
      </c>
      <c r="AN39" s="23">
        <v>0</v>
      </c>
      <c r="AO39" s="23">
        <v>1887</v>
      </c>
      <c r="AP39" s="23">
        <v>0</v>
      </c>
      <c r="AQ39" s="23">
        <v>1887</v>
      </c>
    </row>
    <row r="40" spans="1:43" ht="13.5" customHeight="1" x14ac:dyDescent="0.55000000000000004">
      <c r="A40" s="21" t="s">
        <v>44</v>
      </c>
      <c r="B40" s="22" t="s">
        <v>113</v>
      </c>
      <c r="C40" s="21" t="s">
        <v>114</v>
      </c>
      <c r="D40" s="23">
        <v>31800</v>
      </c>
      <c r="E40" s="23">
        <v>31800</v>
      </c>
      <c r="F40" s="23">
        <v>0</v>
      </c>
      <c r="G40" s="23">
        <v>288</v>
      </c>
      <c r="H40" s="23">
        <v>6619</v>
      </c>
      <c r="I40" s="23">
        <v>560</v>
      </c>
      <c r="J40" s="23">
        <v>541</v>
      </c>
      <c r="K40" s="23">
        <v>7720</v>
      </c>
      <c r="L40" s="24">
        <v>665.11587834927195</v>
      </c>
      <c r="M40" s="23">
        <v>536.57275781855776</v>
      </c>
      <c r="N40" s="23">
        <v>443.87007840096493</v>
      </c>
      <c r="O40" s="23">
        <v>128.54312053071422</v>
      </c>
      <c r="P40" s="23">
        <v>0</v>
      </c>
      <c r="Q40" s="23">
        <v>6422</v>
      </c>
      <c r="R40" s="23">
        <v>0</v>
      </c>
      <c r="S40" s="23">
        <v>757</v>
      </c>
      <c r="T40" s="23">
        <v>752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5</v>
      </c>
      <c r="AA40" s="23">
        <v>0</v>
      </c>
      <c r="AB40" s="23">
        <v>7179</v>
      </c>
      <c r="AC40" s="25">
        <v>100</v>
      </c>
      <c r="AD40" s="23">
        <v>0</v>
      </c>
      <c r="AE40" s="23">
        <v>602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602</v>
      </c>
      <c r="AL40" s="25">
        <v>14.805699481865284</v>
      </c>
      <c r="AM40" s="25">
        <v>14.805699481865284</v>
      </c>
      <c r="AN40" s="23">
        <v>0</v>
      </c>
      <c r="AO40" s="23">
        <v>693</v>
      </c>
      <c r="AP40" s="23">
        <v>62</v>
      </c>
      <c r="AQ40" s="23">
        <v>755</v>
      </c>
    </row>
    <row r="41" spans="1:43" ht="13.5" customHeight="1" x14ac:dyDescent="0.55000000000000004">
      <c r="A41" s="21" t="s">
        <v>44</v>
      </c>
      <c r="B41" s="22" t="s">
        <v>115</v>
      </c>
      <c r="C41" s="21" t="s">
        <v>116</v>
      </c>
      <c r="D41" s="23">
        <v>17875</v>
      </c>
      <c r="E41" s="23">
        <v>17875</v>
      </c>
      <c r="F41" s="23">
        <v>0</v>
      </c>
      <c r="G41" s="23">
        <v>127</v>
      </c>
      <c r="H41" s="23">
        <v>4494</v>
      </c>
      <c r="I41" s="23">
        <v>341</v>
      </c>
      <c r="J41" s="23">
        <v>462</v>
      </c>
      <c r="K41" s="23">
        <v>5297</v>
      </c>
      <c r="L41" s="24">
        <v>811.87853242647759</v>
      </c>
      <c r="M41" s="23">
        <v>680.52495449755725</v>
      </c>
      <c r="N41" s="23">
        <v>490.1618929016189</v>
      </c>
      <c r="O41" s="23">
        <v>131.3535779289204</v>
      </c>
      <c r="P41" s="23">
        <v>0</v>
      </c>
      <c r="Q41" s="23">
        <v>3706</v>
      </c>
      <c r="R41" s="23">
        <v>0</v>
      </c>
      <c r="S41" s="23">
        <v>712</v>
      </c>
      <c r="T41" s="23">
        <v>345</v>
      </c>
      <c r="U41" s="23">
        <v>367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417</v>
      </c>
      <c r="AB41" s="23">
        <v>4835</v>
      </c>
      <c r="AC41" s="25">
        <v>100</v>
      </c>
      <c r="AD41" s="23">
        <v>60</v>
      </c>
      <c r="AE41" s="23">
        <v>34</v>
      </c>
      <c r="AF41" s="23">
        <v>0</v>
      </c>
      <c r="AG41" s="23">
        <v>0</v>
      </c>
      <c r="AH41" s="23">
        <v>0</v>
      </c>
      <c r="AI41" s="23">
        <v>0</v>
      </c>
      <c r="AJ41" s="23">
        <v>367</v>
      </c>
      <c r="AK41" s="23">
        <v>461</v>
      </c>
      <c r="AL41" s="25">
        <v>25.29733811591467</v>
      </c>
      <c r="AM41" s="25">
        <v>24.221257315461582</v>
      </c>
      <c r="AN41" s="23">
        <v>0</v>
      </c>
      <c r="AO41" s="23">
        <v>278</v>
      </c>
      <c r="AP41" s="23">
        <v>54</v>
      </c>
      <c r="AQ41" s="23">
        <v>332</v>
      </c>
    </row>
    <row r="42" spans="1:43" ht="13.5" customHeight="1" x14ac:dyDescent="0.55000000000000004">
      <c r="A42" s="21" t="s">
        <v>44</v>
      </c>
      <c r="B42" s="22" t="s">
        <v>117</v>
      </c>
      <c r="C42" s="21" t="s">
        <v>118</v>
      </c>
      <c r="D42" s="23">
        <v>8977</v>
      </c>
      <c r="E42" s="23">
        <v>8977</v>
      </c>
      <c r="F42" s="23">
        <v>0</v>
      </c>
      <c r="G42" s="23">
        <v>111</v>
      </c>
      <c r="H42" s="23">
        <v>2423</v>
      </c>
      <c r="I42" s="23">
        <v>506</v>
      </c>
      <c r="J42" s="23">
        <v>130</v>
      </c>
      <c r="K42" s="23">
        <v>3059</v>
      </c>
      <c r="L42" s="24">
        <v>933.58827200715371</v>
      </c>
      <c r="M42" s="23">
        <v>560.03088562704386</v>
      </c>
      <c r="N42" s="23">
        <v>430.01826585749581</v>
      </c>
      <c r="O42" s="23">
        <v>373.55738638010985</v>
      </c>
      <c r="P42" s="23">
        <v>0</v>
      </c>
      <c r="Q42" s="23">
        <v>2317</v>
      </c>
      <c r="R42" s="23">
        <v>0</v>
      </c>
      <c r="S42" s="23">
        <v>416</v>
      </c>
      <c r="T42" s="23">
        <v>303</v>
      </c>
      <c r="U42" s="23">
        <v>113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197</v>
      </c>
      <c r="AB42" s="23">
        <v>2930</v>
      </c>
      <c r="AC42" s="25">
        <v>100</v>
      </c>
      <c r="AD42" s="23">
        <v>0</v>
      </c>
      <c r="AE42" s="23">
        <v>18</v>
      </c>
      <c r="AF42" s="23">
        <v>0</v>
      </c>
      <c r="AG42" s="23">
        <v>0</v>
      </c>
      <c r="AH42" s="23">
        <v>0</v>
      </c>
      <c r="AI42" s="23">
        <v>0</v>
      </c>
      <c r="AJ42" s="23">
        <v>111</v>
      </c>
      <c r="AK42" s="23">
        <v>129</v>
      </c>
      <c r="AL42" s="25">
        <v>14.901960784313726</v>
      </c>
      <c r="AM42" s="25">
        <v>14.901960784313726</v>
      </c>
      <c r="AN42" s="23">
        <v>0</v>
      </c>
      <c r="AO42" s="23">
        <v>52</v>
      </c>
      <c r="AP42" s="23">
        <v>7</v>
      </c>
      <c r="AQ42" s="23">
        <v>59</v>
      </c>
    </row>
    <row r="43" spans="1:43" ht="13.5" customHeight="1" x14ac:dyDescent="0.55000000000000004">
      <c r="A43" s="21" t="s">
        <v>44</v>
      </c>
      <c r="B43" s="22" t="s">
        <v>119</v>
      </c>
      <c r="C43" s="21" t="s">
        <v>120</v>
      </c>
      <c r="D43" s="23">
        <v>16250</v>
      </c>
      <c r="E43" s="23">
        <v>16250</v>
      </c>
      <c r="F43" s="23">
        <v>0</v>
      </c>
      <c r="G43" s="23">
        <v>603</v>
      </c>
      <c r="H43" s="23">
        <v>4265</v>
      </c>
      <c r="I43" s="23">
        <v>525</v>
      </c>
      <c r="J43" s="23">
        <v>371</v>
      </c>
      <c r="K43" s="23">
        <v>5161</v>
      </c>
      <c r="L43" s="24">
        <v>870.13698630136992</v>
      </c>
      <c r="M43" s="23">
        <v>522.82402528977866</v>
      </c>
      <c r="N43" s="23">
        <v>398.06111696522657</v>
      </c>
      <c r="O43" s="23">
        <v>347.3129610115912</v>
      </c>
      <c r="P43" s="23">
        <v>0</v>
      </c>
      <c r="Q43" s="23">
        <v>4129</v>
      </c>
      <c r="R43" s="23">
        <v>24</v>
      </c>
      <c r="S43" s="23">
        <v>637</v>
      </c>
      <c r="T43" s="23">
        <v>0</v>
      </c>
      <c r="U43" s="23">
        <v>309</v>
      </c>
      <c r="V43" s="23">
        <v>0</v>
      </c>
      <c r="W43" s="23">
        <v>0</v>
      </c>
      <c r="X43" s="23">
        <v>283</v>
      </c>
      <c r="Y43" s="23">
        <v>45</v>
      </c>
      <c r="Z43" s="23">
        <v>0</v>
      </c>
      <c r="AA43" s="23">
        <v>0</v>
      </c>
      <c r="AB43" s="23">
        <v>4790</v>
      </c>
      <c r="AC43" s="25">
        <v>99.498956158663887</v>
      </c>
      <c r="AD43" s="23">
        <v>297</v>
      </c>
      <c r="AE43" s="23">
        <v>0</v>
      </c>
      <c r="AF43" s="23">
        <v>0</v>
      </c>
      <c r="AG43" s="23">
        <v>0</v>
      </c>
      <c r="AH43" s="23">
        <v>283</v>
      </c>
      <c r="AI43" s="23">
        <v>45</v>
      </c>
      <c r="AJ43" s="23">
        <v>309</v>
      </c>
      <c r="AK43" s="23">
        <v>934</v>
      </c>
      <c r="AL43" s="25">
        <v>25.285797326099591</v>
      </c>
      <c r="AM43" s="25">
        <v>25.285797326099591</v>
      </c>
      <c r="AN43" s="23">
        <v>24</v>
      </c>
      <c r="AO43" s="23">
        <v>0</v>
      </c>
      <c r="AP43" s="23">
        <v>0</v>
      </c>
      <c r="AQ43" s="23">
        <v>24</v>
      </c>
    </row>
    <row r="44" spans="1:43" ht="13.5" customHeight="1" x14ac:dyDescent="0.55000000000000004">
      <c r="A44" s="21" t="s">
        <v>44</v>
      </c>
      <c r="B44" s="22" t="s">
        <v>121</v>
      </c>
      <c r="C44" s="21" t="s">
        <v>122</v>
      </c>
      <c r="D44" s="23">
        <v>42609</v>
      </c>
      <c r="E44" s="23">
        <v>42609</v>
      </c>
      <c r="F44" s="23">
        <v>0</v>
      </c>
      <c r="G44" s="23">
        <v>467</v>
      </c>
      <c r="H44" s="23">
        <v>9141</v>
      </c>
      <c r="I44" s="23">
        <v>2446</v>
      </c>
      <c r="J44" s="23">
        <v>338</v>
      </c>
      <c r="K44" s="23">
        <v>11925</v>
      </c>
      <c r="L44" s="24">
        <v>766.76835590397161</v>
      </c>
      <c r="M44" s="23">
        <v>549.56554615607922</v>
      </c>
      <c r="N44" s="23">
        <v>452.02360939244619</v>
      </c>
      <c r="O44" s="23">
        <v>217.20280974789236</v>
      </c>
      <c r="P44" s="23">
        <v>0</v>
      </c>
      <c r="Q44" s="23">
        <v>9015</v>
      </c>
      <c r="R44" s="23">
        <v>0</v>
      </c>
      <c r="S44" s="23">
        <v>2108</v>
      </c>
      <c r="T44" s="23">
        <v>1336</v>
      </c>
      <c r="U44" s="23">
        <v>772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471</v>
      </c>
      <c r="AB44" s="23">
        <v>11594</v>
      </c>
      <c r="AC44" s="25">
        <v>100</v>
      </c>
      <c r="AD44" s="23">
        <v>16</v>
      </c>
      <c r="AE44" s="23">
        <v>150</v>
      </c>
      <c r="AF44" s="23">
        <v>0</v>
      </c>
      <c r="AG44" s="23">
        <v>0</v>
      </c>
      <c r="AH44" s="23">
        <v>0</v>
      </c>
      <c r="AI44" s="23">
        <v>0</v>
      </c>
      <c r="AJ44" s="23">
        <v>635</v>
      </c>
      <c r="AK44" s="23">
        <v>801</v>
      </c>
      <c r="AL44" s="25">
        <v>13.493127723768019</v>
      </c>
      <c r="AM44" s="25">
        <v>13.493127723768019</v>
      </c>
      <c r="AN44" s="23">
        <v>0</v>
      </c>
      <c r="AO44" s="23">
        <v>1391</v>
      </c>
      <c r="AP44" s="23">
        <v>0</v>
      </c>
      <c r="AQ44" s="23">
        <v>1391</v>
      </c>
    </row>
    <row r="45" spans="1:43" ht="13.5" customHeight="1" x14ac:dyDescent="0.55000000000000004">
      <c r="A45" s="21" t="s">
        <v>44</v>
      </c>
      <c r="B45" s="22" t="s">
        <v>123</v>
      </c>
      <c r="C45" s="21" t="s">
        <v>124</v>
      </c>
      <c r="D45" s="23">
        <v>8379</v>
      </c>
      <c r="E45" s="23">
        <v>8379</v>
      </c>
      <c r="F45" s="23">
        <v>0</v>
      </c>
      <c r="G45" s="23">
        <v>226</v>
      </c>
      <c r="H45" s="23">
        <v>1905</v>
      </c>
      <c r="I45" s="23">
        <v>768</v>
      </c>
      <c r="J45" s="23">
        <v>34</v>
      </c>
      <c r="K45" s="23">
        <v>2707</v>
      </c>
      <c r="L45" s="24">
        <v>885.1221334484286</v>
      </c>
      <c r="M45" s="23">
        <v>579.72720450833549</v>
      </c>
      <c r="N45" s="23">
        <v>503.5419599226376</v>
      </c>
      <c r="O45" s="23">
        <v>305.39492894009322</v>
      </c>
      <c r="P45" s="23">
        <v>0</v>
      </c>
      <c r="Q45" s="23">
        <v>2235</v>
      </c>
      <c r="R45" s="23">
        <v>0</v>
      </c>
      <c r="S45" s="23">
        <v>405</v>
      </c>
      <c r="T45" s="23">
        <v>239</v>
      </c>
      <c r="U45" s="23">
        <v>144</v>
      </c>
      <c r="V45" s="23">
        <v>22</v>
      </c>
      <c r="W45" s="23">
        <v>0</v>
      </c>
      <c r="X45" s="23">
        <v>0</v>
      </c>
      <c r="Y45" s="23">
        <v>0</v>
      </c>
      <c r="Z45" s="23">
        <v>0</v>
      </c>
      <c r="AA45" s="23">
        <v>33</v>
      </c>
      <c r="AB45" s="23">
        <v>2673</v>
      </c>
      <c r="AC45" s="25">
        <v>100</v>
      </c>
      <c r="AD45" s="23">
        <v>0</v>
      </c>
      <c r="AE45" s="23">
        <v>32</v>
      </c>
      <c r="AF45" s="23">
        <v>22</v>
      </c>
      <c r="AG45" s="23">
        <v>0</v>
      </c>
      <c r="AH45" s="23">
        <v>0</v>
      </c>
      <c r="AI45" s="23">
        <v>0</v>
      </c>
      <c r="AJ45" s="23">
        <v>124</v>
      </c>
      <c r="AK45" s="23">
        <v>178</v>
      </c>
      <c r="AL45" s="25">
        <v>9.0506095308459535</v>
      </c>
      <c r="AM45" s="25">
        <v>9.0506095308459535</v>
      </c>
      <c r="AN45" s="23">
        <v>0</v>
      </c>
      <c r="AO45" s="23">
        <v>325</v>
      </c>
      <c r="AP45" s="23">
        <v>0</v>
      </c>
      <c r="AQ45" s="23">
        <v>325</v>
      </c>
    </row>
    <row r="46" spans="1:43" ht="13.5" customHeight="1" x14ac:dyDescent="0.55000000000000004">
      <c r="A46" s="21" t="s">
        <v>44</v>
      </c>
      <c r="B46" s="22" t="s">
        <v>125</v>
      </c>
      <c r="C46" s="21" t="s">
        <v>126</v>
      </c>
      <c r="D46" s="23">
        <v>14322</v>
      </c>
      <c r="E46" s="23">
        <v>14322</v>
      </c>
      <c r="F46" s="23">
        <v>0</v>
      </c>
      <c r="G46" s="23">
        <v>258</v>
      </c>
      <c r="H46" s="23">
        <v>4275</v>
      </c>
      <c r="I46" s="23">
        <v>1210</v>
      </c>
      <c r="J46" s="23">
        <v>14</v>
      </c>
      <c r="K46" s="23">
        <v>5499</v>
      </c>
      <c r="L46" s="24">
        <v>1051.9308354041009</v>
      </c>
      <c r="M46" s="23">
        <v>833.28072722681657</v>
      </c>
      <c r="N46" s="23">
        <v>772.64023353285393</v>
      </c>
      <c r="O46" s="23">
        <v>218.65010817728452</v>
      </c>
      <c r="P46" s="23">
        <v>0</v>
      </c>
      <c r="Q46" s="23">
        <v>4570</v>
      </c>
      <c r="R46" s="23">
        <v>0</v>
      </c>
      <c r="S46" s="23">
        <v>320</v>
      </c>
      <c r="T46" s="23">
        <v>320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303</v>
      </c>
      <c r="AB46" s="23">
        <v>5193</v>
      </c>
      <c r="AC46" s="25">
        <v>100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5">
        <v>6.0879585173804491</v>
      </c>
      <c r="AM46" s="25">
        <v>6.0879585173804491</v>
      </c>
      <c r="AN46" s="23">
        <v>0</v>
      </c>
      <c r="AO46" s="23">
        <v>485</v>
      </c>
      <c r="AP46" s="23">
        <v>0</v>
      </c>
      <c r="AQ46" s="23">
        <v>485</v>
      </c>
    </row>
    <row r="47" spans="1:43" ht="13.5" customHeight="1" x14ac:dyDescent="0.55000000000000004">
      <c r="A47" s="21" t="s">
        <v>44</v>
      </c>
      <c r="B47" s="22" t="s">
        <v>127</v>
      </c>
      <c r="C47" s="21" t="s">
        <v>128</v>
      </c>
      <c r="D47" s="23">
        <v>12701</v>
      </c>
      <c r="E47" s="23">
        <v>12701</v>
      </c>
      <c r="F47" s="23">
        <v>0</v>
      </c>
      <c r="G47" s="23">
        <v>160</v>
      </c>
      <c r="H47" s="23">
        <v>2928</v>
      </c>
      <c r="I47" s="23">
        <v>188</v>
      </c>
      <c r="J47" s="23">
        <v>122</v>
      </c>
      <c r="K47" s="23">
        <v>3238</v>
      </c>
      <c r="L47" s="24">
        <v>698.46727633354294</v>
      </c>
      <c r="M47" s="23">
        <v>616.92909521739739</v>
      </c>
      <c r="N47" s="23">
        <v>545.31354989845477</v>
      </c>
      <c r="O47" s="23">
        <v>81.538181116145523</v>
      </c>
      <c r="P47" s="23">
        <v>0</v>
      </c>
      <c r="Q47" s="23">
        <v>2322</v>
      </c>
      <c r="R47" s="23">
        <v>0</v>
      </c>
      <c r="S47" s="23">
        <v>794</v>
      </c>
      <c r="T47" s="23">
        <v>584</v>
      </c>
      <c r="U47" s="23">
        <v>210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3116</v>
      </c>
      <c r="AC47" s="25">
        <v>100</v>
      </c>
      <c r="AD47" s="23">
        <v>19</v>
      </c>
      <c r="AE47" s="23">
        <v>19</v>
      </c>
      <c r="AF47" s="23">
        <v>0</v>
      </c>
      <c r="AG47" s="23">
        <v>0</v>
      </c>
      <c r="AH47" s="23">
        <v>0</v>
      </c>
      <c r="AI47" s="23">
        <v>0</v>
      </c>
      <c r="AJ47" s="23">
        <v>210</v>
      </c>
      <c r="AK47" s="23">
        <v>248</v>
      </c>
      <c r="AL47" s="25">
        <v>11.426806670784435</v>
      </c>
      <c r="AM47" s="25">
        <v>11.426806670784435</v>
      </c>
      <c r="AN47" s="23">
        <v>0</v>
      </c>
      <c r="AO47" s="23">
        <v>312</v>
      </c>
      <c r="AP47" s="23">
        <v>0</v>
      </c>
      <c r="AQ47" s="23">
        <v>312</v>
      </c>
    </row>
    <row r="48" spans="1:43" ht="13.5" customHeight="1" x14ac:dyDescent="0.55000000000000004">
      <c r="A48" s="21" t="s">
        <v>44</v>
      </c>
      <c r="B48" s="22" t="s">
        <v>129</v>
      </c>
      <c r="C48" s="21" t="s">
        <v>130</v>
      </c>
      <c r="D48" s="23">
        <v>14582</v>
      </c>
      <c r="E48" s="23">
        <v>14582</v>
      </c>
      <c r="F48" s="23">
        <v>0</v>
      </c>
      <c r="G48" s="23">
        <v>176</v>
      </c>
      <c r="H48" s="23">
        <v>4135</v>
      </c>
      <c r="I48" s="23">
        <v>408</v>
      </c>
      <c r="J48" s="23">
        <v>260</v>
      </c>
      <c r="K48" s="23">
        <v>4803</v>
      </c>
      <c r="L48" s="24">
        <v>902.40735904464691</v>
      </c>
      <c r="M48" s="23">
        <v>728.42667728838137</v>
      </c>
      <c r="N48" s="23">
        <v>642.75152514922695</v>
      </c>
      <c r="O48" s="23">
        <v>173.98068175626545</v>
      </c>
      <c r="P48" s="23">
        <v>0</v>
      </c>
      <c r="Q48" s="23">
        <v>3664</v>
      </c>
      <c r="R48" s="23">
        <v>0</v>
      </c>
      <c r="S48" s="23">
        <v>879</v>
      </c>
      <c r="T48" s="23">
        <v>683</v>
      </c>
      <c r="U48" s="23">
        <v>196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4543</v>
      </c>
      <c r="AC48" s="25">
        <v>100</v>
      </c>
      <c r="AD48" s="23">
        <v>28</v>
      </c>
      <c r="AE48" s="23">
        <v>22</v>
      </c>
      <c r="AF48" s="23">
        <v>0</v>
      </c>
      <c r="AG48" s="23">
        <v>0</v>
      </c>
      <c r="AH48" s="23">
        <v>0</v>
      </c>
      <c r="AI48" s="23">
        <v>0</v>
      </c>
      <c r="AJ48" s="23">
        <v>196</v>
      </c>
      <c r="AK48" s="23">
        <v>246</v>
      </c>
      <c r="AL48" s="25">
        <v>10.535082240266499</v>
      </c>
      <c r="AM48" s="25">
        <v>10.535082240266499</v>
      </c>
      <c r="AN48" s="23">
        <v>0</v>
      </c>
      <c r="AO48" s="23">
        <v>479</v>
      </c>
      <c r="AP48" s="23">
        <v>0</v>
      </c>
      <c r="AQ48" s="23">
        <v>479</v>
      </c>
    </row>
    <row r="49" spans="1:43" ht="13.5" customHeight="1" x14ac:dyDescent="0.55000000000000004">
      <c r="A49" s="21" t="s">
        <v>44</v>
      </c>
      <c r="B49" s="22" t="s">
        <v>131</v>
      </c>
      <c r="C49" s="21" t="s">
        <v>132</v>
      </c>
      <c r="D49" s="23">
        <v>4720</v>
      </c>
      <c r="E49" s="23">
        <v>4720</v>
      </c>
      <c r="F49" s="23">
        <v>0</v>
      </c>
      <c r="G49" s="23">
        <v>32</v>
      </c>
      <c r="H49" s="23">
        <v>1314</v>
      </c>
      <c r="I49" s="23">
        <v>195</v>
      </c>
      <c r="J49" s="23">
        <v>141</v>
      </c>
      <c r="K49" s="23">
        <v>1650</v>
      </c>
      <c r="L49" s="24">
        <v>957.74320872997453</v>
      </c>
      <c r="M49" s="23">
        <v>872.99744601810994</v>
      </c>
      <c r="N49" s="23">
        <v>744.71790109124674</v>
      </c>
      <c r="O49" s="23">
        <v>84.745762711864415</v>
      </c>
      <c r="P49" s="23">
        <v>0</v>
      </c>
      <c r="Q49" s="23">
        <v>1016</v>
      </c>
      <c r="R49" s="23">
        <v>0</v>
      </c>
      <c r="S49" s="23">
        <v>343</v>
      </c>
      <c r="T49" s="23">
        <v>267</v>
      </c>
      <c r="U49" s="23">
        <v>76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10</v>
      </c>
      <c r="AB49" s="23">
        <v>1369</v>
      </c>
      <c r="AC49" s="25">
        <v>100</v>
      </c>
      <c r="AD49" s="23">
        <v>19</v>
      </c>
      <c r="AE49" s="23">
        <v>8</v>
      </c>
      <c r="AF49" s="23">
        <v>0</v>
      </c>
      <c r="AG49" s="23">
        <v>0</v>
      </c>
      <c r="AH49" s="23">
        <v>0</v>
      </c>
      <c r="AI49" s="23">
        <v>0</v>
      </c>
      <c r="AJ49" s="23">
        <v>76</v>
      </c>
      <c r="AK49" s="23">
        <v>103</v>
      </c>
      <c r="AL49" s="25">
        <v>16.821192052980134</v>
      </c>
      <c r="AM49" s="25">
        <v>16.821192052980134</v>
      </c>
      <c r="AN49" s="23">
        <v>0</v>
      </c>
      <c r="AO49" s="23">
        <v>176</v>
      </c>
      <c r="AP49" s="23">
        <v>0</v>
      </c>
      <c r="AQ49" s="23">
        <v>176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&amp;Lごみ処理の概要（令和2年度実績）</oddHeader>
  </headerFooter>
  <colBreaks count="2" manualBreakCount="2">
    <brk id="16" min="1" max="23" man="1"/>
    <brk id="29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23D25-47FC-45E8-B21A-CE27913B3B4D}">
  <dimension ref="A1:EC50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9" customWidth="1"/>
    <col min="2" max="2" width="8.75" style="12" customWidth="1"/>
    <col min="3" max="3" width="12.58203125" style="9" customWidth="1"/>
    <col min="4" max="133" width="11" style="13" customWidth="1"/>
    <col min="134" max="16384" width="9" style="9"/>
  </cols>
  <sheetData>
    <row r="1" spans="1:133" s="3" customFormat="1" ht="16.5" x14ac:dyDescent="0.55000000000000004">
      <c r="A1" s="1" t="s">
        <v>167</v>
      </c>
      <c r="B1" s="2"/>
      <c r="C1" s="2"/>
    </row>
    <row r="2" spans="1:133" ht="22.5" customHeight="1" x14ac:dyDescent="0.55000000000000004">
      <c r="A2" s="6" t="s">
        <v>0</v>
      </c>
      <c r="B2" s="6" t="s">
        <v>1</v>
      </c>
      <c r="C2" s="7" t="s">
        <v>2</v>
      </c>
      <c r="D2" s="8" t="s">
        <v>134</v>
      </c>
      <c r="E2" s="8" t="s">
        <v>134</v>
      </c>
      <c r="F2" s="8" t="s">
        <v>134</v>
      </c>
      <c r="G2" s="8" t="s">
        <v>134</v>
      </c>
      <c r="H2" s="8" t="s">
        <v>134</v>
      </c>
      <c r="I2" s="8" t="s">
        <v>134</v>
      </c>
      <c r="J2" s="8" t="s">
        <v>134</v>
      </c>
      <c r="K2" s="8" t="s">
        <v>134</v>
      </c>
      <c r="L2" s="8" t="s">
        <v>134</v>
      </c>
      <c r="M2" s="8" t="s">
        <v>134</v>
      </c>
      <c r="N2" s="8" t="s">
        <v>134</v>
      </c>
      <c r="O2" s="8" t="s">
        <v>134</v>
      </c>
      <c r="P2" s="8" t="s">
        <v>134</v>
      </c>
      <c r="Q2" s="8" t="s">
        <v>134</v>
      </c>
      <c r="R2" s="8" t="s">
        <v>134</v>
      </c>
      <c r="S2" s="8" t="s">
        <v>134</v>
      </c>
      <c r="T2" s="8" t="s">
        <v>134</v>
      </c>
      <c r="U2" s="8" t="s">
        <v>134</v>
      </c>
      <c r="V2" s="8" t="s">
        <v>134</v>
      </c>
      <c r="W2" s="8" t="s">
        <v>134</v>
      </c>
      <c r="X2" s="8" t="s">
        <v>134</v>
      </c>
      <c r="Y2" s="8" t="s">
        <v>134</v>
      </c>
      <c r="Z2" s="8" t="s">
        <v>134</v>
      </c>
      <c r="AA2" s="8" t="s">
        <v>134</v>
      </c>
      <c r="AB2" s="8" t="s">
        <v>134</v>
      </c>
      <c r="AC2" s="8" t="s">
        <v>134</v>
      </c>
      <c r="AD2" s="8" t="s">
        <v>134</v>
      </c>
      <c r="AE2" s="8" t="s">
        <v>134</v>
      </c>
      <c r="AF2" s="8" t="s">
        <v>134</v>
      </c>
      <c r="AG2" s="8" t="s">
        <v>134</v>
      </c>
      <c r="AH2" s="8" t="s">
        <v>134</v>
      </c>
      <c r="AI2" s="8" t="s">
        <v>134</v>
      </c>
      <c r="AJ2" s="8" t="s">
        <v>134</v>
      </c>
      <c r="AK2" s="8" t="s">
        <v>134</v>
      </c>
      <c r="AL2" s="8" t="s">
        <v>134</v>
      </c>
      <c r="AM2" s="8" t="s">
        <v>134</v>
      </c>
      <c r="AN2" s="8" t="s">
        <v>134</v>
      </c>
      <c r="AO2" s="8" t="s">
        <v>134</v>
      </c>
      <c r="AP2" s="8" t="s">
        <v>134</v>
      </c>
      <c r="AQ2" s="8" t="s">
        <v>134</v>
      </c>
      <c r="AR2" s="8" t="s">
        <v>134</v>
      </c>
      <c r="AS2" s="8" t="s">
        <v>134</v>
      </c>
      <c r="AT2" s="8" t="s">
        <v>134</v>
      </c>
      <c r="AU2" s="8" t="s">
        <v>134</v>
      </c>
      <c r="AV2" s="8" t="s">
        <v>134</v>
      </c>
      <c r="AW2" s="8" t="s">
        <v>134</v>
      </c>
      <c r="AX2" s="8" t="s">
        <v>134</v>
      </c>
      <c r="AY2" s="8" t="s">
        <v>134</v>
      </c>
      <c r="AZ2" s="8" t="s">
        <v>134</v>
      </c>
      <c r="BA2" s="8" t="s">
        <v>134</v>
      </c>
      <c r="BB2" s="8" t="s">
        <v>134</v>
      </c>
      <c r="BC2" s="8" t="s">
        <v>134</v>
      </c>
      <c r="BD2" s="8" t="s">
        <v>134</v>
      </c>
      <c r="BE2" s="8" t="s">
        <v>134</v>
      </c>
      <c r="BF2" s="8" t="s">
        <v>134</v>
      </c>
      <c r="BG2" s="8" t="s">
        <v>134</v>
      </c>
      <c r="BH2" s="8" t="s">
        <v>134</v>
      </c>
      <c r="BI2" s="8" t="s">
        <v>134</v>
      </c>
      <c r="BJ2" s="8" t="s">
        <v>134</v>
      </c>
      <c r="BK2" s="8" t="s">
        <v>134</v>
      </c>
      <c r="BL2" s="8" t="s">
        <v>134</v>
      </c>
      <c r="BM2" s="8" t="s">
        <v>134</v>
      </c>
      <c r="BN2" s="8" t="s">
        <v>134</v>
      </c>
      <c r="BO2" s="8" t="s">
        <v>134</v>
      </c>
      <c r="BP2" s="8" t="s">
        <v>134</v>
      </c>
      <c r="BQ2" s="8" t="s">
        <v>134</v>
      </c>
      <c r="BR2" s="8" t="s">
        <v>134</v>
      </c>
      <c r="BS2" s="8" t="s">
        <v>134</v>
      </c>
      <c r="BT2" s="8" t="s">
        <v>134</v>
      </c>
      <c r="BU2" s="8" t="s">
        <v>134</v>
      </c>
      <c r="BV2" s="8" t="s">
        <v>134</v>
      </c>
      <c r="BW2" s="8" t="s">
        <v>134</v>
      </c>
      <c r="BX2" s="8" t="s">
        <v>134</v>
      </c>
      <c r="BY2" s="8" t="s">
        <v>134</v>
      </c>
      <c r="BZ2" s="8" t="s">
        <v>134</v>
      </c>
      <c r="CA2" s="8" t="s">
        <v>134</v>
      </c>
      <c r="CB2" s="10" t="s">
        <v>135</v>
      </c>
      <c r="CC2" s="10" t="s">
        <v>135</v>
      </c>
      <c r="CD2" s="10" t="s">
        <v>135</v>
      </c>
      <c r="CE2" s="10" t="s">
        <v>135</v>
      </c>
      <c r="CF2" s="10" t="s">
        <v>135</v>
      </c>
      <c r="CG2" s="10" t="s">
        <v>135</v>
      </c>
      <c r="CH2" s="10" t="s">
        <v>135</v>
      </c>
      <c r="CI2" s="10" t="s">
        <v>135</v>
      </c>
      <c r="CJ2" s="10" t="s">
        <v>135</v>
      </c>
      <c r="CK2" s="10" t="s">
        <v>135</v>
      </c>
      <c r="CL2" s="10" t="s">
        <v>135</v>
      </c>
      <c r="CM2" s="10" t="s">
        <v>135</v>
      </c>
      <c r="CN2" s="10" t="s">
        <v>135</v>
      </c>
      <c r="CO2" s="10" t="s">
        <v>135</v>
      </c>
      <c r="CP2" s="10" t="s">
        <v>135</v>
      </c>
      <c r="CQ2" s="10" t="s">
        <v>135</v>
      </c>
      <c r="CR2" s="10" t="s">
        <v>135</v>
      </c>
      <c r="CS2" s="10" t="s">
        <v>135</v>
      </c>
      <c r="CT2" s="10" t="s">
        <v>135</v>
      </c>
      <c r="CU2" s="10" t="s">
        <v>135</v>
      </c>
      <c r="CV2" s="10" t="s">
        <v>135</v>
      </c>
      <c r="CW2" s="10" t="s">
        <v>135</v>
      </c>
      <c r="CX2" s="10" t="s">
        <v>135</v>
      </c>
      <c r="CY2" s="10" t="s">
        <v>135</v>
      </c>
      <c r="CZ2" s="10" t="s">
        <v>136</v>
      </c>
      <c r="DA2" s="10" t="s">
        <v>136</v>
      </c>
      <c r="DB2" s="10" t="s">
        <v>136</v>
      </c>
      <c r="DC2" s="10" t="s">
        <v>136</v>
      </c>
      <c r="DD2" s="10" t="s">
        <v>136</v>
      </c>
      <c r="DE2" s="10" t="s">
        <v>136</v>
      </c>
      <c r="DF2" s="10" t="s">
        <v>136</v>
      </c>
      <c r="DG2" s="10" t="s">
        <v>136</v>
      </c>
      <c r="DH2" s="10" t="s">
        <v>136</v>
      </c>
      <c r="DI2" s="10" t="s">
        <v>136</v>
      </c>
      <c r="DJ2" s="10" t="s">
        <v>136</v>
      </c>
      <c r="DK2" s="10" t="s">
        <v>136</v>
      </c>
      <c r="DL2" s="10" t="s">
        <v>136</v>
      </c>
      <c r="DM2" s="10" t="s">
        <v>136</v>
      </c>
      <c r="DN2" s="10" t="s">
        <v>136</v>
      </c>
      <c r="DO2" s="10" t="s">
        <v>136</v>
      </c>
      <c r="DP2" s="10" t="s">
        <v>136</v>
      </c>
      <c r="DQ2" s="10" t="s">
        <v>136</v>
      </c>
      <c r="DR2" s="10" t="s">
        <v>136</v>
      </c>
      <c r="DS2" s="10" t="s">
        <v>136</v>
      </c>
      <c r="DT2" s="10" t="s">
        <v>136</v>
      </c>
      <c r="DU2" s="10" t="s">
        <v>136</v>
      </c>
      <c r="DV2" s="10" t="s">
        <v>136</v>
      </c>
      <c r="DW2" s="10" t="s">
        <v>136</v>
      </c>
      <c r="DX2" s="8" t="s">
        <v>7</v>
      </c>
      <c r="DY2" s="10" t="s">
        <v>137</v>
      </c>
      <c r="DZ2" s="10" t="s">
        <v>137</v>
      </c>
      <c r="EA2" s="10" t="s">
        <v>137</v>
      </c>
      <c r="EB2" s="10" t="s">
        <v>137</v>
      </c>
      <c r="EC2" s="10" t="s">
        <v>137</v>
      </c>
    </row>
    <row r="3" spans="1:133" ht="22.5" customHeight="1" x14ac:dyDescent="0.55000000000000004">
      <c r="A3" s="6"/>
      <c r="B3" s="6"/>
      <c r="C3" s="7"/>
      <c r="D3" s="6" t="s">
        <v>20</v>
      </c>
      <c r="E3" s="8" t="s">
        <v>138</v>
      </c>
      <c r="F3" s="8" t="s">
        <v>138</v>
      </c>
      <c r="G3" s="8" t="s">
        <v>138</v>
      </c>
      <c r="H3" s="8" t="s">
        <v>138</v>
      </c>
      <c r="I3" s="8" t="s">
        <v>138</v>
      </c>
      <c r="J3" s="8" t="s">
        <v>138</v>
      </c>
      <c r="K3" s="8" t="s">
        <v>138</v>
      </c>
      <c r="L3" s="8" t="s">
        <v>138</v>
      </c>
      <c r="M3" s="8" t="s">
        <v>138</v>
      </c>
      <c r="N3" s="8" t="s">
        <v>138</v>
      </c>
      <c r="O3" s="8" t="s">
        <v>138</v>
      </c>
      <c r="P3" s="8" t="s">
        <v>138</v>
      </c>
      <c r="Q3" s="8" t="s">
        <v>138</v>
      </c>
      <c r="R3" s="8" t="s">
        <v>138</v>
      </c>
      <c r="S3" s="8" t="s">
        <v>138</v>
      </c>
      <c r="T3" s="8" t="s">
        <v>138</v>
      </c>
      <c r="U3" s="8" t="s">
        <v>138</v>
      </c>
      <c r="V3" s="8" t="s">
        <v>138</v>
      </c>
      <c r="W3" s="8" t="s">
        <v>138</v>
      </c>
      <c r="X3" s="8" t="s">
        <v>138</v>
      </c>
      <c r="Y3" s="8" t="s">
        <v>138</v>
      </c>
      <c r="Z3" s="8" t="s">
        <v>138</v>
      </c>
      <c r="AA3" s="8" t="s">
        <v>138</v>
      </c>
      <c r="AB3" s="8" t="s">
        <v>138</v>
      </c>
      <c r="AC3" s="8" t="s">
        <v>138</v>
      </c>
      <c r="AD3" s="8" t="s">
        <v>138</v>
      </c>
      <c r="AE3" s="8" t="s">
        <v>138</v>
      </c>
      <c r="AF3" s="8" t="s">
        <v>138</v>
      </c>
      <c r="AG3" s="8" t="s">
        <v>138</v>
      </c>
      <c r="AH3" s="8" t="s">
        <v>139</v>
      </c>
      <c r="AI3" s="8" t="s">
        <v>139</v>
      </c>
      <c r="AJ3" s="8" t="s">
        <v>139</v>
      </c>
      <c r="AK3" s="8" t="s">
        <v>139</v>
      </c>
      <c r="AL3" s="8" t="s">
        <v>139</v>
      </c>
      <c r="AM3" s="8" t="s">
        <v>139</v>
      </c>
      <c r="AN3" s="8" t="s">
        <v>139</v>
      </c>
      <c r="AO3" s="8" t="s">
        <v>139</v>
      </c>
      <c r="AP3" s="8" t="s">
        <v>139</v>
      </c>
      <c r="AQ3" s="8" t="s">
        <v>139</v>
      </c>
      <c r="AR3" s="8" t="s">
        <v>139</v>
      </c>
      <c r="AS3" s="8" t="s">
        <v>139</v>
      </c>
      <c r="AT3" s="8" t="s">
        <v>139</v>
      </c>
      <c r="AU3" s="8" t="s">
        <v>139</v>
      </c>
      <c r="AV3" s="8" t="s">
        <v>139</v>
      </c>
      <c r="AW3" s="8" t="s">
        <v>139</v>
      </c>
      <c r="AX3" s="8" t="s">
        <v>139</v>
      </c>
      <c r="AY3" s="8" t="s">
        <v>139</v>
      </c>
      <c r="AZ3" s="8" t="s">
        <v>139</v>
      </c>
      <c r="BA3" s="8" t="s">
        <v>139</v>
      </c>
      <c r="BB3" s="8" t="s">
        <v>139</v>
      </c>
      <c r="BC3" s="8" t="s">
        <v>139</v>
      </c>
      <c r="BD3" s="8" t="s">
        <v>139</v>
      </c>
      <c r="BE3" s="8" t="s">
        <v>139</v>
      </c>
      <c r="BF3" s="8" t="s">
        <v>139</v>
      </c>
      <c r="BG3" s="8" t="s">
        <v>139</v>
      </c>
      <c r="BH3" s="8" t="s">
        <v>139</v>
      </c>
      <c r="BI3" s="8" t="s">
        <v>139</v>
      </c>
      <c r="BJ3" s="8" t="s">
        <v>139</v>
      </c>
      <c r="BK3" s="7" t="s">
        <v>18</v>
      </c>
      <c r="BL3" s="7" t="s">
        <v>18</v>
      </c>
      <c r="BM3" s="7" t="s">
        <v>18</v>
      </c>
      <c r="BN3" s="7" t="s">
        <v>18</v>
      </c>
      <c r="BO3" s="7" t="s">
        <v>18</v>
      </c>
      <c r="BP3" s="7" t="s">
        <v>18</v>
      </c>
      <c r="BQ3" s="7" t="s">
        <v>18</v>
      </c>
      <c r="BR3" s="7" t="s">
        <v>18</v>
      </c>
      <c r="BS3" s="7" t="s">
        <v>18</v>
      </c>
      <c r="BT3" s="7" t="s">
        <v>18</v>
      </c>
      <c r="BU3" s="7" t="s">
        <v>18</v>
      </c>
      <c r="BV3" s="7" t="s">
        <v>18</v>
      </c>
      <c r="BW3" s="7" t="s">
        <v>18</v>
      </c>
      <c r="BX3" s="7" t="s">
        <v>18</v>
      </c>
      <c r="BY3" s="7" t="s">
        <v>18</v>
      </c>
      <c r="BZ3" s="7" t="s">
        <v>18</v>
      </c>
      <c r="CA3" s="7" t="s">
        <v>18</v>
      </c>
      <c r="CB3" s="6" t="s">
        <v>20</v>
      </c>
      <c r="CC3" s="10" t="s">
        <v>140</v>
      </c>
      <c r="CD3" s="10" t="s">
        <v>140</v>
      </c>
      <c r="CE3" s="10" t="s">
        <v>140</v>
      </c>
      <c r="CF3" s="10" t="s">
        <v>140</v>
      </c>
      <c r="CG3" s="10" t="s">
        <v>140</v>
      </c>
      <c r="CH3" s="10" t="s">
        <v>140</v>
      </c>
      <c r="CI3" s="10" t="s">
        <v>140</v>
      </c>
      <c r="CJ3" s="10" t="s">
        <v>140</v>
      </c>
      <c r="CK3" s="10" t="s">
        <v>140</v>
      </c>
      <c r="CL3" s="10" t="s">
        <v>140</v>
      </c>
      <c r="CM3" s="10" t="s">
        <v>140</v>
      </c>
      <c r="CN3" s="10" t="s">
        <v>140</v>
      </c>
      <c r="CO3" s="10" t="s">
        <v>140</v>
      </c>
      <c r="CP3" s="10" t="s">
        <v>140</v>
      </c>
      <c r="CQ3" s="10" t="s">
        <v>140</v>
      </c>
      <c r="CR3" s="10" t="s">
        <v>140</v>
      </c>
      <c r="CS3" s="10" t="s">
        <v>140</v>
      </c>
      <c r="CT3" s="10" t="s">
        <v>140</v>
      </c>
      <c r="CU3" s="10" t="s">
        <v>140</v>
      </c>
      <c r="CV3" s="10" t="s">
        <v>140</v>
      </c>
      <c r="CW3" s="10" t="s">
        <v>140</v>
      </c>
      <c r="CX3" s="10" t="s">
        <v>140</v>
      </c>
      <c r="CY3" s="10" t="s">
        <v>140</v>
      </c>
      <c r="CZ3" s="6" t="s">
        <v>20</v>
      </c>
      <c r="DA3" s="10" t="s">
        <v>141</v>
      </c>
      <c r="DB3" s="10" t="s">
        <v>141</v>
      </c>
      <c r="DC3" s="10" t="s">
        <v>141</v>
      </c>
      <c r="DD3" s="10" t="s">
        <v>141</v>
      </c>
      <c r="DE3" s="10" t="s">
        <v>141</v>
      </c>
      <c r="DF3" s="10" t="s">
        <v>141</v>
      </c>
      <c r="DG3" s="10" t="s">
        <v>141</v>
      </c>
      <c r="DH3" s="10" t="s">
        <v>141</v>
      </c>
      <c r="DI3" s="10" t="s">
        <v>141</v>
      </c>
      <c r="DJ3" s="10" t="s">
        <v>141</v>
      </c>
      <c r="DK3" s="10" t="s">
        <v>141</v>
      </c>
      <c r="DL3" s="10" t="s">
        <v>141</v>
      </c>
      <c r="DM3" s="10" t="s">
        <v>141</v>
      </c>
      <c r="DN3" s="10" t="s">
        <v>141</v>
      </c>
      <c r="DO3" s="10" t="s">
        <v>141</v>
      </c>
      <c r="DP3" s="10" t="s">
        <v>141</v>
      </c>
      <c r="DQ3" s="10" t="s">
        <v>141</v>
      </c>
      <c r="DR3" s="10" t="s">
        <v>141</v>
      </c>
      <c r="DS3" s="10" t="s">
        <v>141</v>
      </c>
      <c r="DT3" s="10" t="s">
        <v>141</v>
      </c>
      <c r="DU3" s="10" t="s">
        <v>141</v>
      </c>
      <c r="DV3" s="10" t="s">
        <v>141</v>
      </c>
      <c r="DW3" s="10" t="s">
        <v>141</v>
      </c>
      <c r="DX3" s="8"/>
      <c r="DY3" s="10" t="s">
        <v>20</v>
      </c>
      <c r="DZ3" s="10" t="s">
        <v>142</v>
      </c>
      <c r="EA3" s="10" t="s">
        <v>143</v>
      </c>
      <c r="EB3" s="10" t="s">
        <v>144</v>
      </c>
      <c r="EC3" s="10" t="s">
        <v>145</v>
      </c>
    </row>
    <row r="4" spans="1:133" ht="22.5" customHeight="1" x14ac:dyDescent="0.55000000000000004">
      <c r="A4" s="6"/>
      <c r="B4" s="6"/>
      <c r="C4" s="7"/>
      <c r="D4" s="6"/>
      <c r="E4" s="10" t="s">
        <v>20</v>
      </c>
      <c r="F4" s="7" t="s">
        <v>146</v>
      </c>
      <c r="G4" s="7" t="s">
        <v>146</v>
      </c>
      <c r="H4" s="7" t="s">
        <v>146</v>
      </c>
      <c r="I4" s="7" t="s">
        <v>146</v>
      </c>
      <c r="J4" s="7" t="s">
        <v>147</v>
      </c>
      <c r="K4" s="7" t="s">
        <v>148</v>
      </c>
      <c r="L4" s="7" t="s">
        <v>148</v>
      </c>
      <c r="M4" s="7" t="s">
        <v>148</v>
      </c>
      <c r="N4" s="7" t="s">
        <v>149</v>
      </c>
      <c r="O4" s="7" t="s">
        <v>149</v>
      </c>
      <c r="P4" s="7" t="s">
        <v>149</v>
      </c>
      <c r="Q4" s="7" t="s">
        <v>149</v>
      </c>
      <c r="R4" s="7" t="s">
        <v>150</v>
      </c>
      <c r="S4" s="7" t="s">
        <v>150</v>
      </c>
      <c r="T4" s="7" t="s">
        <v>150</v>
      </c>
      <c r="U4" s="7" t="s">
        <v>150</v>
      </c>
      <c r="V4" s="7" t="s">
        <v>151</v>
      </c>
      <c r="W4" s="7" t="s">
        <v>152</v>
      </c>
      <c r="X4" s="7" t="s">
        <v>152</v>
      </c>
      <c r="Y4" s="7" t="s">
        <v>152</v>
      </c>
      <c r="Z4" s="7" t="s">
        <v>153</v>
      </c>
      <c r="AA4" s="7" t="s">
        <v>153</v>
      </c>
      <c r="AB4" s="7" t="s">
        <v>153</v>
      </c>
      <c r="AC4" s="7" t="s">
        <v>153</v>
      </c>
      <c r="AD4" s="7" t="s">
        <v>154</v>
      </c>
      <c r="AE4" s="7" t="s">
        <v>154</v>
      </c>
      <c r="AF4" s="7" t="s">
        <v>154</v>
      </c>
      <c r="AG4" s="7" t="s">
        <v>154</v>
      </c>
      <c r="AH4" s="10" t="s">
        <v>20</v>
      </c>
      <c r="AI4" s="7" t="s">
        <v>146</v>
      </c>
      <c r="AJ4" s="7" t="s">
        <v>146</v>
      </c>
      <c r="AK4" s="7" t="s">
        <v>146</v>
      </c>
      <c r="AL4" s="7" t="s">
        <v>146</v>
      </c>
      <c r="AM4" s="7" t="s">
        <v>148</v>
      </c>
      <c r="AN4" s="7" t="s">
        <v>148</v>
      </c>
      <c r="AO4" s="7" t="s">
        <v>148</v>
      </c>
      <c r="AP4" s="7" t="s">
        <v>148</v>
      </c>
      <c r="AQ4" s="7" t="s">
        <v>149</v>
      </c>
      <c r="AR4" s="7" t="s">
        <v>149</v>
      </c>
      <c r="AS4" s="7" t="s">
        <v>149</v>
      </c>
      <c r="AT4" s="7" t="s">
        <v>149</v>
      </c>
      <c r="AU4" s="7" t="s">
        <v>150</v>
      </c>
      <c r="AV4" s="7" t="s">
        <v>150</v>
      </c>
      <c r="AW4" s="7" t="s">
        <v>150</v>
      </c>
      <c r="AX4" s="7" t="s">
        <v>150</v>
      </c>
      <c r="AY4" s="7" t="s">
        <v>151</v>
      </c>
      <c r="AZ4" s="7" t="s">
        <v>151</v>
      </c>
      <c r="BA4" s="7" t="s">
        <v>151</v>
      </c>
      <c r="BB4" s="7" t="s">
        <v>151</v>
      </c>
      <c r="BC4" s="7" t="s">
        <v>153</v>
      </c>
      <c r="BD4" s="7" t="s">
        <v>153</v>
      </c>
      <c r="BE4" s="7" t="s">
        <v>153</v>
      </c>
      <c r="BF4" s="7" t="s">
        <v>153</v>
      </c>
      <c r="BG4" s="7" t="s">
        <v>154</v>
      </c>
      <c r="BH4" s="7" t="s">
        <v>154</v>
      </c>
      <c r="BI4" s="7" t="s">
        <v>154</v>
      </c>
      <c r="BJ4" s="7" t="s">
        <v>154</v>
      </c>
      <c r="BK4" s="6" t="s">
        <v>20</v>
      </c>
      <c r="BL4" s="8" t="s">
        <v>155</v>
      </c>
      <c r="BM4" s="8" t="s">
        <v>155</v>
      </c>
      <c r="BN4" s="8" t="s">
        <v>155</v>
      </c>
      <c r="BO4" s="8" t="s">
        <v>155</v>
      </c>
      <c r="BP4" s="8" t="s">
        <v>155</v>
      </c>
      <c r="BQ4" s="8" t="s">
        <v>155</v>
      </c>
      <c r="BR4" s="8" t="s">
        <v>155</v>
      </c>
      <c r="BS4" s="8" t="s">
        <v>155</v>
      </c>
      <c r="BT4" s="8" t="s">
        <v>156</v>
      </c>
      <c r="BU4" s="8" t="s">
        <v>156</v>
      </c>
      <c r="BV4" s="8" t="s">
        <v>156</v>
      </c>
      <c r="BW4" s="8" t="s">
        <v>156</v>
      </c>
      <c r="BX4" s="8" t="s">
        <v>156</v>
      </c>
      <c r="BY4" s="8" t="s">
        <v>156</v>
      </c>
      <c r="BZ4" s="8" t="s">
        <v>156</v>
      </c>
      <c r="CA4" s="8" t="s">
        <v>156</v>
      </c>
      <c r="CB4" s="6"/>
      <c r="CC4" s="6" t="s">
        <v>157</v>
      </c>
      <c r="CD4" s="6" t="s">
        <v>158</v>
      </c>
      <c r="CE4" s="6" t="s">
        <v>159</v>
      </c>
      <c r="CF4" s="6" t="s">
        <v>160</v>
      </c>
      <c r="CG4" s="6" t="s">
        <v>161</v>
      </c>
      <c r="CH4" s="6" t="s">
        <v>162</v>
      </c>
      <c r="CI4" s="6" t="s">
        <v>163</v>
      </c>
      <c r="CJ4" s="8" t="s">
        <v>138</v>
      </c>
      <c r="CK4" s="8" t="s">
        <v>138</v>
      </c>
      <c r="CL4" s="8" t="s">
        <v>138</v>
      </c>
      <c r="CM4" s="8" t="s">
        <v>138</v>
      </c>
      <c r="CN4" s="8" t="s">
        <v>138</v>
      </c>
      <c r="CO4" s="8" t="s">
        <v>138</v>
      </c>
      <c r="CP4" s="8" t="s">
        <v>138</v>
      </c>
      <c r="CQ4" s="8" t="s">
        <v>138</v>
      </c>
      <c r="CR4" s="8" t="s">
        <v>164</v>
      </c>
      <c r="CS4" s="8" t="s">
        <v>164</v>
      </c>
      <c r="CT4" s="8" t="s">
        <v>164</v>
      </c>
      <c r="CU4" s="8" t="s">
        <v>164</v>
      </c>
      <c r="CV4" s="8" t="s">
        <v>164</v>
      </c>
      <c r="CW4" s="8" t="s">
        <v>164</v>
      </c>
      <c r="CX4" s="8" t="s">
        <v>164</v>
      </c>
      <c r="CY4" s="8" t="s">
        <v>164</v>
      </c>
      <c r="CZ4" s="6"/>
      <c r="DA4" s="6" t="s">
        <v>157</v>
      </c>
      <c r="DB4" s="6" t="s">
        <v>158</v>
      </c>
      <c r="DC4" s="6" t="s">
        <v>159</v>
      </c>
      <c r="DD4" s="6" t="s">
        <v>160</v>
      </c>
      <c r="DE4" s="6" t="s">
        <v>161</v>
      </c>
      <c r="DF4" s="6" t="s">
        <v>162</v>
      </c>
      <c r="DG4" s="6" t="s">
        <v>163</v>
      </c>
      <c r="DH4" s="8" t="s">
        <v>139</v>
      </c>
      <c r="DI4" s="8" t="s">
        <v>139</v>
      </c>
      <c r="DJ4" s="8" t="s">
        <v>139</v>
      </c>
      <c r="DK4" s="8" t="s">
        <v>139</v>
      </c>
      <c r="DL4" s="8" t="s">
        <v>139</v>
      </c>
      <c r="DM4" s="8" t="s">
        <v>139</v>
      </c>
      <c r="DN4" s="8" t="s">
        <v>139</v>
      </c>
      <c r="DO4" s="8" t="s">
        <v>139</v>
      </c>
      <c r="DP4" s="8" t="s">
        <v>164</v>
      </c>
      <c r="DQ4" s="8" t="s">
        <v>164</v>
      </c>
      <c r="DR4" s="8" t="s">
        <v>164</v>
      </c>
      <c r="DS4" s="8" t="s">
        <v>164</v>
      </c>
      <c r="DT4" s="8" t="s">
        <v>164</v>
      </c>
      <c r="DU4" s="8" t="s">
        <v>164</v>
      </c>
      <c r="DV4" s="8" t="s">
        <v>164</v>
      </c>
      <c r="DW4" s="8" t="s">
        <v>164</v>
      </c>
      <c r="DX4" s="8"/>
      <c r="DY4" s="10"/>
      <c r="DZ4" s="10"/>
      <c r="EA4" s="10"/>
      <c r="EB4" s="10"/>
      <c r="EC4" s="10"/>
    </row>
    <row r="5" spans="1:133" ht="22.5" customHeight="1" x14ac:dyDescent="0.55000000000000004">
      <c r="A5" s="6"/>
      <c r="B5" s="6"/>
      <c r="C5" s="7"/>
      <c r="D5" s="6"/>
      <c r="E5" s="10"/>
      <c r="F5" s="10" t="s">
        <v>20</v>
      </c>
      <c r="G5" s="7" t="s">
        <v>142</v>
      </c>
      <c r="H5" s="7" t="s">
        <v>143</v>
      </c>
      <c r="I5" s="7" t="s">
        <v>144</v>
      </c>
      <c r="J5" s="10" t="s">
        <v>20</v>
      </c>
      <c r="K5" s="7" t="s">
        <v>142</v>
      </c>
      <c r="L5" s="7" t="s">
        <v>143</v>
      </c>
      <c r="M5" s="7" t="s">
        <v>144</v>
      </c>
      <c r="N5" s="10" t="s">
        <v>20</v>
      </c>
      <c r="O5" s="7" t="s">
        <v>142</v>
      </c>
      <c r="P5" s="7" t="s">
        <v>143</v>
      </c>
      <c r="Q5" s="7" t="s">
        <v>144</v>
      </c>
      <c r="R5" s="10" t="s">
        <v>20</v>
      </c>
      <c r="S5" s="7" t="s">
        <v>142</v>
      </c>
      <c r="T5" s="7" t="s">
        <v>143</v>
      </c>
      <c r="U5" s="7" t="s">
        <v>144</v>
      </c>
      <c r="V5" s="10" t="s">
        <v>20</v>
      </c>
      <c r="W5" s="7" t="s">
        <v>142</v>
      </c>
      <c r="X5" s="7" t="s">
        <v>143</v>
      </c>
      <c r="Y5" s="7" t="s">
        <v>144</v>
      </c>
      <c r="Z5" s="10" t="s">
        <v>20</v>
      </c>
      <c r="AA5" s="7" t="s">
        <v>142</v>
      </c>
      <c r="AB5" s="7" t="s">
        <v>143</v>
      </c>
      <c r="AC5" s="7" t="s">
        <v>144</v>
      </c>
      <c r="AD5" s="10" t="s">
        <v>20</v>
      </c>
      <c r="AE5" s="7" t="s">
        <v>142</v>
      </c>
      <c r="AF5" s="7" t="s">
        <v>143</v>
      </c>
      <c r="AG5" s="7" t="s">
        <v>144</v>
      </c>
      <c r="AH5" s="10"/>
      <c r="AI5" s="10" t="s">
        <v>20</v>
      </c>
      <c r="AJ5" s="7" t="s">
        <v>142</v>
      </c>
      <c r="AK5" s="7" t="s">
        <v>143</v>
      </c>
      <c r="AL5" s="7" t="s">
        <v>144</v>
      </c>
      <c r="AM5" s="10" t="s">
        <v>20</v>
      </c>
      <c r="AN5" s="7" t="s">
        <v>142</v>
      </c>
      <c r="AO5" s="7" t="s">
        <v>143</v>
      </c>
      <c r="AP5" s="7" t="s">
        <v>144</v>
      </c>
      <c r="AQ5" s="10" t="s">
        <v>20</v>
      </c>
      <c r="AR5" s="7" t="s">
        <v>142</v>
      </c>
      <c r="AS5" s="7" t="s">
        <v>143</v>
      </c>
      <c r="AT5" s="7" t="s">
        <v>144</v>
      </c>
      <c r="AU5" s="10" t="s">
        <v>20</v>
      </c>
      <c r="AV5" s="7" t="s">
        <v>142</v>
      </c>
      <c r="AW5" s="7" t="s">
        <v>143</v>
      </c>
      <c r="AX5" s="7" t="s">
        <v>144</v>
      </c>
      <c r="AY5" s="10" t="s">
        <v>20</v>
      </c>
      <c r="AZ5" s="7" t="s">
        <v>142</v>
      </c>
      <c r="BA5" s="7" t="s">
        <v>143</v>
      </c>
      <c r="BB5" s="7" t="s">
        <v>144</v>
      </c>
      <c r="BC5" s="10" t="s">
        <v>20</v>
      </c>
      <c r="BD5" s="7" t="s">
        <v>142</v>
      </c>
      <c r="BE5" s="7" t="s">
        <v>143</v>
      </c>
      <c r="BF5" s="7" t="s">
        <v>144</v>
      </c>
      <c r="BG5" s="10" t="s">
        <v>20</v>
      </c>
      <c r="BH5" s="7" t="s">
        <v>142</v>
      </c>
      <c r="BI5" s="7" t="s">
        <v>143</v>
      </c>
      <c r="BJ5" s="7" t="s">
        <v>144</v>
      </c>
      <c r="BK5" s="6"/>
      <c r="BL5" s="6" t="s">
        <v>20</v>
      </c>
      <c r="BM5" s="6" t="s">
        <v>157</v>
      </c>
      <c r="BN5" s="6" t="s">
        <v>158</v>
      </c>
      <c r="BO5" s="6" t="s">
        <v>159</v>
      </c>
      <c r="BP5" s="6" t="s">
        <v>160</v>
      </c>
      <c r="BQ5" s="6" t="s">
        <v>165</v>
      </c>
      <c r="BR5" s="6" t="s">
        <v>162</v>
      </c>
      <c r="BS5" s="6" t="s">
        <v>163</v>
      </c>
      <c r="BT5" s="6" t="s">
        <v>20</v>
      </c>
      <c r="BU5" s="6" t="s">
        <v>157</v>
      </c>
      <c r="BV5" s="6" t="s">
        <v>158</v>
      </c>
      <c r="BW5" s="6" t="s">
        <v>159</v>
      </c>
      <c r="BX5" s="6" t="s">
        <v>160</v>
      </c>
      <c r="BY5" s="6" t="s">
        <v>165</v>
      </c>
      <c r="BZ5" s="6" t="s">
        <v>162</v>
      </c>
      <c r="CA5" s="6" t="s">
        <v>163</v>
      </c>
      <c r="CB5" s="6"/>
      <c r="CC5" s="6"/>
      <c r="CD5" s="6"/>
      <c r="CE5" s="6"/>
      <c r="CF5" s="6"/>
      <c r="CG5" s="6"/>
      <c r="CH5" s="6"/>
      <c r="CI5" s="6"/>
      <c r="CJ5" s="6" t="s">
        <v>20</v>
      </c>
      <c r="CK5" s="6" t="s">
        <v>157</v>
      </c>
      <c r="CL5" s="6" t="s">
        <v>158</v>
      </c>
      <c r="CM5" s="6" t="s">
        <v>159</v>
      </c>
      <c r="CN5" s="6" t="s">
        <v>160</v>
      </c>
      <c r="CO5" s="6" t="s">
        <v>161</v>
      </c>
      <c r="CP5" s="6" t="s">
        <v>162</v>
      </c>
      <c r="CQ5" s="6" t="s">
        <v>163</v>
      </c>
      <c r="CR5" s="6" t="s">
        <v>20</v>
      </c>
      <c r="CS5" s="6" t="s">
        <v>157</v>
      </c>
      <c r="CT5" s="6" t="s">
        <v>158</v>
      </c>
      <c r="CU5" s="6" t="s">
        <v>159</v>
      </c>
      <c r="CV5" s="6" t="s">
        <v>160</v>
      </c>
      <c r="CW5" s="6" t="s">
        <v>166</v>
      </c>
      <c r="CX5" s="6" t="s">
        <v>162</v>
      </c>
      <c r="CY5" s="6" t="s">
        <v>163</v>
      </c>
      <c r="CZ5" s="6"/>
      <c r="DA5" s="6"/>
      <c r="DB5" s="6"/>
      <c r="DC5" s="6"/>
      <c r="DD5" s="6"/>
      <c r="DE5" s="6"/>
      <c r="DF5" s="6"/>
      <c r="DG5" s="6"/>
      <c r="DH5" s="6" t="s">
        <v>20</v>
      </c>
      <c r="DI5" s="6" t="s">
        <v>157</v>
      </c>
      <c r="DJ5" s="6" t="s">
        <v>158</v>
      </c>
      <c r="DK5" s="6" t="s">
        <v>159</v>
      </c>
      <c r="DL5" s="6" t="s">
        <v>160</v>
      </c>
      <c r="DM5" s="6" t="s">
        <v>161</v>
      </c>
      <c r="DN5" s="6" t="s">
        <v>162</v>
      </c>
      <c r="DO5" s="6" t="s">
        <v>163</v>
      </c>
      <c r="DP5" s="6" t="s">
        <v>20</v>
      </c>
      <c r="DQ5" s="6" t="s">
        <v>157</v>
      </c>
      <c r="DR5" s="6" t="s">
        <v>158</v>
      </c>
      <c r="DS5" s="6" t="s">
        <v>159</v>
      </c>
      <c r="DT5" s="6" t="s">
        <v>160</v>
      </c>
      <c r="DU5" s="6" t="s">
        <v>166</v>
      </c>
      <c r="DV5" s="6" t="s">
        <v>162</v>
      </c>
      <c r="DW5" s="6" t="s">
        <v>163</v>
      </c>
      <c r="DX5" s="8"/>
      <c r="DY5" s="10"/>
      <c r="DZ5" s="10"/>
      <c r="EA5" s="10"/>
      <c r="EB5" s="10"/>
      <c r="EC5" s="10"/>
    </row>
    <row r="6" spans="1:133" s="11" customFormat="1" ht="13.5" customHeight="1" x14ac:dyDescent="0.55000000000000004">
      <c r="A6" s="6"/>
      <c r="B6" s="6"/>
      <c r="C6" s="7"/>
      <c r="D6" s="6" t="s">
        <v>41</v>
      </c>
      <c r="E6" s="6" t="s">
        <v>41</v>
      </c>
      <c r="F6" s="6" t="s">
        <v>41</v>
      </c>
      <c r="G6" s="6" t="s">
        <v>41</v>
      </c>
      <c r="H6" s="6" t="s">
        <v>41</v>
      </c>
      <c r="I6" s="6" t="s">
        <v>41</v>
      </c>
      <c r="J6" s="6" t="s">
        <v>41</v>
      </c>
      <c r="K6" s="6" t="s">
        <v>41</v>
      </c>
      <c r="L6" s="6" t="s">
        <v>41</v>
      </c>
      <c r="M6" s="6" t="s">
        <v>41</v>
      </c>
      <c r="N6" s="6" t="s">
        <v>41</v>
      </c>
      <c r="O6" s="6" t="s">
        <v>41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41</v>
      </c>
      <c r="U6" s="6" t="s">
        <v>41</v>
      </c>
      <c r="V6" s="6" t="s">
        <v>41</v>
      </c>
      <c r="W6" s="6" t="s">
        <v>41</v>
      </c>
      <c r="X6" s="6" t="s">
        <v>41</v>
      </c>
      <c r="Y6" s="6" t="s">
        <v>41</v>
      </c>
      <c r="Z6" s="6" t="s">
        <v>41</v>
      </c>
      <c r="AA6" s="6" t="s">
        <v>41</v>
      </c>
      <c r="AB6" s="6" t="s">
        <v>41</v>
      </c>
      <c r="AC6" s="6" t="s">
        <v>41</v>
      </c>
      <c r="AD6" s="6" t="s">
        <v>41</v>
      </c>
      <c r="AE6" s="6" t="s">
        <v>41</v>
      </c>
      <c r="AF6" s="6" t="s">
        <v>41</v>
      </c>
      <c r="AG6" s="6" t="s">
        <v>41</v>
      </c>
      <c r="AH6" s="6" t="s">
        <v>41</v>
      </c>
      <c r="AI6" s="6" t="s">
        <v>41</v>
      </c>
      <c r="AJ6" s="6" t="s">
        <v>41</v>
      </c>
      <c r="AK6" s="6" t="s">
        <v>41</v>
      </c>
      <c r="AL6" s="6" t="s">
        <v>41</v>
      </c>
      <c r="AM6" s="6" t="s">
        <v>41</v>
      </c>
      <c r="AN6" s="6" t="s">
        <v>41</v>
      </c>
      <c r="AO6" s="6" t="s">
        <v>41</v>
      </c>
      <c r="AP6" s="6" t="s">
        <v>41</v>
      </c>
      <c r="AQ6" s="6" t="s">
        <v>41</v>
      </c>
      <c r="AR6" s="6" t="s">
        <v>41</v>
      </c>
      <c r="AS6" s="6" t="s">
        <v>41</v>
      </c>
      <c r="AT6" s="6" t="s">
        <v>41</v>
      </c>
      <c r="AU6" s="6" t="s">
        <v>41</v>
      </c>
      <c r="AV6" s="6" t="s">
        <v>41</v>
      </c>
      <c r="AW6" s="6" t="s">
        <v>41</v>
      </c>
      <c r="AX6" s="6" t="s">
        <v>41</v>
      </c>
      <c r="AY6" s="6" t="s">
        <v>41</v>
      </c>
      <c r="AZ6" s="6" t="s">
        <v>41</v>
      </c>
      <c r="BA6" s="6" t="s">
        <v>41</v>
      </c>
      <c r="BB6" s="6" t="s">
        <v>41</v>
      </c>
      <c r="BC6" s="6" t="s">
        <v>41</v>
      </c>
      <c r="BD6" s="6" t="s">
        <v>41</v>
      </c>
      <c r="BE6" s="6" t="s">
        <v>41</v>
      </c>
      <c r="BF6" s="6" t="s">
        <v>41</v>
      </c>
      <c r="BG6" s="6" t="s">
        <v>41</v>
      </c>
      <c r="BH6" s="6" t="s">
        <v>41</v>
      </c>
      <c r="BI6" s="6" t="s">
        <v>41</v>
      </c>
      <c r="BJ6" s="6" t="s">
        <v>41</v>
      </c>
      <c r="BK6" s="6" t="s">
        <v>41</v>
      </c>
      <c r="BL6" s="6" t="s">
        <v>41</v>
      </c>
      <c r="BM6" s="6" t="s">
        <v>41</v>
      </c>
      <c r="BN6" s="6" t="s">
        <v>41</v>
      </c>
      <c r="BO6" s="6" t="s">
        <v>41</v>
      </c>
      <c r="BP6" s="6" t="s">
        <v>41</v>
      </c>
      <c r="BQ6" s="6" t="s">
        <v>41</v>
      </c>
      <c r="BR6" s="6" t="s">
        <v>41</v>
      </c>
      <c r="BS6" s="6" t="s">
        <v>41</v>
      </c>
      <c r="BT6" s="6" t="s">
        <v>41</v>
      </c>
      <c r="BU6" s="6" t="s">
        <v>41</v>
      </c>
      <c r="BV6" s="6" t="s">
        <v>41</v>
      </c>
      <c r="BW6" s="6" t="s">
        <v>41</v>
      </c>
      <c r="BX6" s="6" t="s">
        <v>41</v>
      </c>
      <c r="BY6" s="6" t="s">
        <v>41</v>
      </c>
      <c r="BZ6" s="6" t="s">
        <v>41</v>
      </c>
      <c r="CA6" s="6" t="s">
        <v>41</v>
      </c>
      <c r="CB6" s="6" t="s">
        <v>41</v>
      </c>
      <c r="CC6" s="6" t="s">
        <v>41</v>
      </c>
      <c r="CD6" s="6" t="s">
        <v>41</v>
      </c>
      <c r="CE6" s="6" t="s">
        <v>41</v>
      </c>
      <c r="CF6" s="6" t="s">
        <v>41</v>
      </c>
      <c r="CG6" s="6" t="s">
        <v>41</v>
      </c>
      <c r="CH6" s="6" t="s">
        <v>41</v>
      </c>
      <c r="CI6" s="6" t="s">
        <v>41</v>
      </c>
      <c r="CJ6" s="6" t="s">
        <v>41</v>
      </c>
      <c r="CK6" s="6" t="s">
        <v>41</v>
      </c>
      <c r="CL6" s="6" t="s">
        <v>41</v>
      </c>
      <c r="CM6" s="6" t="s">
        <v>41</v>
      </c>
      <c r="CN6" s="6" t="s">
        <v>41</v>
      </c>
      <c r="CO6" s="6" t="s">
        <v>41</v>
      </c>
      <c r="CP6" s="6" t="s">
        <v>41</v>
      </c>
      <c r="CQ6" s="6" t="s">
        <v>41</v>
      </c>
      <c r="CR6" s="6" t="s">
        <v>41</v>
      </c>
      <c r="CS6" s="6" t="s">
        <v>41</v>
      </c>
      <c r="CT6" s="6" t="s">
        <v>41</v>
      </c>
      <c r="CU6" s="6" t="s">
        <v>41</v>
      </c>
      <c r="CV6" s="6" t="s">
        <v>41</v>
      </c>
      <c r="CW6" s="6" t="s">
        <v>41</v>
      </c>
      <c r="CX6" s="6" t="s">
        <v>41</v>
      </c>
      <c r="CY6" s="6" t="s">
        <v>41</v>
      </c>
      <c r="CZ6" s="6" t="s">
        <v>41</v>
      </c>
      <c r="DA6" s="6" t="s">
        <v>41</v>
      </c>
      <c r="DB6" s="6" t="s">
        <v>41</v>
      </c>
      <c r="DC6" s="6" t="s">
        <v>41</v>
      </c>
      <c r="DD6" s="6" t="s">
        <v>41</v>
      </c>
      <c r="DE6" s="6" t="s">
        <v>41</v>
      </c>
      <c r="DF6" s="6" t="s">
        <v>41</v>
      </c>
      <c r="DG6" s="6" t="s">
        <v>41</v>
      </c>
      <c r="DH6" s="6" t="s">
        <v>41</v>
      </c>
      <c r="DI6" s="6" t="s">
        <v>41</v>
      </c>
      <c r="DJ6" s="6" t="s">
        <v>41</v>
      </c>
      <c r="DK6" s="6" t="s">
        <v>41</v>
      </c>
      <c r="DL6" s="6" t="s">
        <v>41</v>
      </c>
      <c r="DM6" s="6" t="s">
        <v>41</v>
      </c>
      <c r="DN6" s="6" t="s">
        <v>41</v>
      </c>
      <c r="DO6" s="6" t="s">
        <v>41</v>
      </c>
      <c r="DP6" s="6" t="s">
        <v>41</v>
      </c>
      <c r="DQ6" s="6" t="s">
        <v>41</v>
      </c>
      <c r="DR6" s="6" t="s">
        <v>41</v>
      </c>
      <c r="DS6" s="6" t="s">
        <v>41</v>
      </c>
      <c r="DT6" s="6" t="s">
        <v>41</v>
      </c>
      <c r="DU6" s="6" t="s">
        <v>41</v>
      </c>
      <c r="DV6" s="6" t="s">
        <v>41</v>
      </c>
      <c r="DW6" s="6" t="s">
        <v>41</v>
      </c>
      <c r="DX6" s="6" t="s">
        <v>41</v>
      </c>
      <c r="DY6" s="6" t="s">
        <v>41</v>
      </c>
      <c r="DZ6" s="6" t="s">
        <v>41</v>
      </c>
      <c r="EA6" s="6" t="s">
        <v>41</v>
      </c>
      <c r="EB6" s="6" t="s">
        <v>41</v>
      </c>
      <c r="EC6" s="6" t="s">
        <v>41</v>
      </c>
    </row>
    <row r="7" spans="1:133" ht="13.5" customHeight="1" x14ac:dyDescent="0.55000000000000004">
      <c r="A7" s="16" t="s">
        <v>44</v>
      </c>
      <c r="B7" s="26" t="s">
        <v>45</v>
      </c>
      <c r="C7" s="18" t="s">
        <v>46</v>
      </c>
      <c r="D7" s="27">
        <v>2645861</v>
      </c>
      <c r="E7" s="27">
        <v>1430599</v>
      </c>
      <c r="F7" s="27">
        <v>557181</v>
      </c>
      <c r="G7" s="27">
        <v>301496</v>
      </c>
      <c r="H7" s="27">
        <v>255685</v>
      </c>
      <c r="I7" s="27">
        <v>0</v>
      </c>
      <c r="J7" s="27">
        <v>607851</v>
      </c>
      <c r="K7" s="27">
        <v>102114</v>
      </c>
      <c r="L7" s="27">
        <v>505724</v>
      </c>
      <c r="M7" s="27">
        <v>13</v>
      </c>
      <c r="N7" s="27">
        <v>13095</v>
      </c>
      <c r="O7" s="27">
        <v>5513</v>
      </c>
      <c r="P7" s="27">
        <v>7575</v>
      </c>
      <c r="Q7" s="27">
        <v>7</v>
      </c>
      <c r="R7" s="27">
        <v>182577</v>
      </c>
      <c r="S7" s="27">
        <v>62602</v>
      </c>
      <c r="T7" s="27">
        <v>119974</v>
      </c>
      <c r="U7" s="27">
        <v>1</v>
      </c>
      <c r="V7" s="27">
        <v>22</v>
      </c>
      <c r="W7" s="27">
        <v>8</v>
      </c>
      <c r="X7" s="27">
        <v>14</v>
      </c>
      <c r="Y7" s="27">
        <v>0</v>
      </c>
      <c r="Z7" s="27">
        <v>602</v>
      </c>
      <c r="AA7" s="27">
        <v>183</v>
      </c>
      <c r="AB7" s="27">
        <v>419</v>
      </c>
      <c r="AC7" s="27">
        <v>0</v>
      </c>
      <c r="AD7" s="27">
        <v>69293</v>
      </c>
      <c r="AE7" s="27">
        <v>11900</v>
      </c>
      <c r="AF7" s="27">
        <v>57385</v>
      </c>
      <c r="AG7" s="27">
        <v>8</v>
      </c>
      <c r="AH7" s="27">
        <v>1072878</v>
      </c>
      <c r="AI7" s="27">
        <v>658735</v>
      </c>
      <c r="AJ7" s="27">
        <v>485</v>
      </c>
      <c r="AK7" s="27">
        <v>7460</v>
      </c>
      <c r="AL7" s="27">
        <v>650790</v>
      </c>
      <c r="AM7" s="27">
        <v>403559</v>
      </c>
      <c r="AN7" s="27">
        <v>2287</v>
      </c>
      <c r="AO7" s="27">
        <v>20402</v>
      </c>
      <c r="AP7" s="27">
        <v>380870</v>
      </c>
      <c r="AQ7" s="27">
        <v>905</v>
      </c>
      <c r="AR7" s="27">
        <v>27</v>
      </c>
      <c r="AS7" s="27">
        <v>0</v>
      </c>
      <c r="AT7" s="27">
        <v>878</v>
      </c>
      <c r="AU7" s="27">
        <v>6127</v>
      </c>
      <c r="AV7" s="27">
        <v>132</v>
      </c>
      <c r="AW7" s="27">
        <v>1194</v>
      </c>
      <c r="AX7" s="27">
        <v>4801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  <c r="BD7" s="27">
        <v>0</v>
      </c>
      <c r="BE7" s="27">
        <v>0</v>
      </c>
      <c r="BF7" s="27">
        <v>0</v>
      </c>
      <c r="BG7" s="27">
        <v>3552</v>
      </c>
      <c r="BH7" s="27">
        <v>195</v>
      </c>
      <c r="BI7" s="27">
        <v>1170</v>
      </c>
      <c r="BJ7" s="27">
        <v>2187</v>
      </c>
      <c r="BK7" s="27">
        <v>142384</v>
      </c>
      <c r="BL7" s="27">
        <v>35464</v>
      </c>
      <c r="BM7" s="27">
        <v>109</v>
      </c>
      <c r="BN7" s="27">
        <v>15469</v>
      </c>
      <c r="BO7" s="27">
        <v>1894</v>
      </c>
      <c r="BP7" s="27">
        <v>779</v>
      </c>
      <c r="BQ7" s="27">
        <v>0</v>
      </c>
      <c r="BR7" s="27">
        <v>31</v>
      </c>
      <c r="BS7" s="27">
        <v>17182</v>
      </c>
      <c r="BT7" s="27">
        <v>106920</v>
      </c>
      <c r="BU7" s="27">
        <v>31310</v>
      </c>
      <c r="BV7" s="27">
        <v>56883</v>
      </c>
      <c r="BW7" s="27">
        <v>682</v>
      </c>
      <c r="BX7" s="27">
        <v>6897</v>
      </c>
      <c r="BY7" s="27">
        <v>0</v>
      </c>
      <c r="BZ7" s="27">
        <v>1270</v>
      </c>
      <c r="CA7" s="27">
        <v>9878</v>
      </c>
      <c r="CB7" s="27">
        <v>1466063</v>
      </c>
      <c r="CC7" s="27">
        <v>557290</v>
      </c>
      <c r="CD7" s="27">
        <v>623320</v>
      </c>
      <c r="CE7" s="27">
        <v>14989</v>
      </c>
      <c r="CF7" s="27">
        <v>183356</v>
      </c>
      <c r="CG7" s="27">
        <v>22</v>
      </c>
      <c r="CH7" s="27">
        <v>633</v>
      </c>
      <c r="CI7" s="27">
        <v>86475</v>
      </c>
      <c r="CJ7" s="27">
        <v>1430599</v>
      </c>
      <c r="CK7" s="27">
        <v>557181</v>
      </c>
      <c r="CL7" s="27">
        <v>607851</v>
      </c>
      <c r="CM7" s="27">
        <v>13095</v>
      </c>
      <c r="CN7" s="27">
        <v>182577</v>
      </c>
      <c r="CO7" s="27">
        <v>22</v>
      </c>
      <c r="CP7" s="27">
        <v>602</v>
      </c>
      <c r="CQ7" s="27">
        <v>69293</v>
      </c>
      <c r="CR7" s="27">
        <v>35464</v>
      </c>
      <c r="CS7" s="27">
        <v>109</v>
      </c>
      <c r="CT7" s="27">
        <v>15469</v>
      </c>
      <c r="CU7" s="27">
        <v>1894</v>
      </c>
      <c r="CV7" s="27">
        <v>779</v>
      </c>
      <c r="CW7" s="27">
        <v>0</v>
      </c>
      <c r="CX7" s="27">
        <v>31</v>
      </c>
      <c r="CY7" s="27">
        <v>17182</v>
      </c>
      <c r="CZ7" s="27">
        <v>1179798</v>
      </c>
      <c r="DA7" s="27">
        <v>690045</v>
      </c>
      <c r="DB7" s="27">
        <v>460442</v>
      </c>
      <c r="DC7" s="27">
        <v>1587</v>
      </c>
      <c r="DD7" s="27">
        <v>13024</v>
      </c>
      <c r="DE7" s="27">
        <v>0</v>
      </c>
      <c r="DF7" s="27">
        <v>1270</v>
      </c>
      <c r="DG7" s="27">
        <v>13430</v>
      </c>
      <c r="DH7" s="27">
        <v>1072878</v>
      </c>
      <c r="DI7" s="27">
        <v>658735</v>
      </c>
      <c r="DJ7" s="27">
        <v>403559</v>
      </c>
      <c r="DK7" s="27">
        <v>905</v>
      </c>
      <c r="DL7" s="27">
        <v>6127</v>
      </c>
      <c r="DM7" s="27">
        <v>0</v>
      </c>
      <c r="DN7" s="27">
        <v>0</v>
      </c>
      <c r="DO7" s="27">
        <v>3552</v>
      </c>
      <c r="DP7" s="27">
        <v>106920</v>
      </c>
      <c r="DQ7" s="27">
        <v>31310</v>
      </c>
      <c r="DR7" s="27">
        <v>56883</v>
      </c>
      <c r="DS7" s="27">
        <v>682</v>
      </c>
      <c r="DT7" s="27">
        <v>6897</v>
      </c>
      <c r="DU7" s="27">
        <v>0</v>
      </c>
      <c r="DV7" s="27">
        <v>1270</v>
      </c>
      <c r="DW7" s="27">
        <v>9878</v>
      </c>
      <c r="DX7" s="27">
        <v>0</v>
      </c>
      <c r="DY7" s="27">
        <v>207</v>
      </c>
      <c r="DZ7" s="27">
        <v>134</v>
      </c>
      <c r="EA7" s="27">
        <v>16</v>
      </c>
      <c r="EB7" s="27">
        <v>20</v>
      </c>
      <c r="EC7" s="27">
        <v>37</v>
      </c>
    </row>
    <row r="8" spans="1:133" ht="13.5" customHeight="1" x14ac:dyDescent="0.55000000000000004">
      <c r="A8" s="21" t="s">
        <v>44</v>
      </c>
      <c r="B8" s="22" t="s">
        <v>47</v>
      </c>
      <c r="C8" s="21" t="s">
        <v>48</v>
      </c>
      <c r="D8" s="23">
        <v>936612</v>
      </c>
      <c r="E8" s="23">
        <v>365636</v>
      </c>
      <c r="F8" s="23">
        <v>288906</v>
      </c>
      <c r="G8" s="23">
        <v>287232</v>
      </c>
      <c r="H8" s="23">
        <v>1674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58808</v>
      </c>
      <c r="S8" s="23">
        <v>16379</v>
      </c>
      <c r="T8" s="23">
        <v>42429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17922</v>
      </c>
      <c r="AE8" s="23">
        <v>0</v>
      </c>
      <c r="AF8" s="23">
        <v>17922</v>
      </c>
      <c r="AG8" s="23">
        <v>0</v>
      </c>
      <c r="AH8" s="23">
        <v>561266</v>
      </c>
      <c r="AI8" s="23">
        <v>560028</v>
      </c>
      <c r="AJ8" s="23">
        <v>73</v>
      </c>
      <c r="AK8" s="23">
        <v>0</v>
      </c>
      <c r="AL8" s="23">
        <v>559955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1238</v>
      </c>
      <c r="AV8" s="23">
        <v>0</v>
      </c>
      <c r="AW8" s="23">
        <v>0</v>
      </c>
      <c r="AX8" s="23">
        <v>1238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9710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9710</v>
      </c>
      <c r="BU8" s="23">
        <v>9710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365636</v>
      </c>
      <c r="CC8" s="23">
        <v>288906</v>
      </c>
      <c r="CD8" s="23">
        <v>0</v>
      </c>
      <c r="CE8" s="23">
        <v>0</v>
      </c>
      <c r="CF8" s="23">
        <v>58808</v>
      </c>
      <c r="CG8" s="23">
        <v>0</v>
      </c>
      <c r="CH8" s="23">
        <v>0</v>
      </c>
      <c r="CI8" s="23">
        <v>17922</v>
      </c>
      <c r="CJ8" s="23">
        <v>365636</v>
      </c>
      <c r="CK8" s="23">
        <v>288906</v>
      </c>
      <c r="CL8" s="23">
        <v>0</v>
      </c>
      <c r="CM8" s="23">
        <v>0</v>
      </c>
      <c r="CN8" s="23">
        <v>58808</v>
      </c>
      <c r="CO8" s="23">
        <v>0</v>
      </c>
      <c r="CP8" s="23">
        <v>0</v>
      </c>
      <c r="CQ8" s="23">
        <v>17922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570976</v>
      </c>
      <c r="DA8" s="23">
        <v>569738</v>
      </c>
      <c r="DB8" s="23">
        <v>0</v>
      </c>
      <c r="DC8" s="23">
        <v>0</v>
      </c>
      <c r="DD8" s="23">
        <v>1238</v>
      </c>
      <c r="DE8" s="23">
        <v>0</v>
      </c>
      <c r="DF8" s="23">
        <v>0</v>
      </c>
      <c r="DG8" s="23">
        <v>0</v>
      </c>
      <c r="DH8" s="23">
        <v>561266</v>
      </c>
      <c r="DI8" s="23">
        <v>560028</v>
      </c>
      <c r="DJ8" s="23">
        <v>0</v>
      </c>
      <c r="DK8" s="23">
        <v>0</v>
      </c>
      <c r="DL8" s="23">
        <v>1238</v>
      </c>
      <c r="DM8" s="23">
        <v>0</v>
      </c>
      <c r="DN8" s="23">
        <v>0</v>
      </c>
      <c r="DO8" s="23">
        <v>0</v>
      </c>
      <c r="DP8" s="23">
        <v>9710</v>
      </c>
      <c r="DQ8" s="23">
        <v>9710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44</v>
      </c>
      <c r="DZ8" s="23">
        <v>44</v>
      </c>
      <c r="EA8" s="23">
        <v>0</v>
      </c>
      <c r="EB8" s="23">
        <v>0</v>
      </c>
      <c r="EC8" s="23">
        <v>0</v>
      </c>
    </row>
    <row r="9" spans="1:133" ht="13.5" customHeight="1" x14ac:dyDescent="0.55000000000000004">
      <c r="A9" s="21" t="s">
        <v>44</v>
      </c>
      <c r="B9" s="22" t="s">
        <v>49</v>
      </c>
      <c r="C9" s="21" t="s">
        <v>50</v>
      </c>
      <c r="D9" s="23">
        <v>228860</v>
      </c>
      <c r="E9" s="23">
        <v>147124</v>
      </c>
      <c r="F9" s="23">
        <v>131719</v>
      </c>
      <c r="G9" s="23">
        <v>0</v>
      </c>
      <c r="H9" s="23">
        <v>131719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12004</v>
      </c>
      <c r="S9" s="23">
        <v>33</v>
      </c>
      <c r="T9" s="23">
        <v>11971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110</v>
      </c>
      <c r="AA9" s="23">
        <v>0</v>
      </c>
      <c r="AB9" s="23">
        <v>110</v>
      </c>
      <c r="AC9" s="23">
        <v>0</v>
      </c>
      <c r="AD9" s="23">
        <v>3291</v>
      </c>
      <c r="AE9" s="23">
        <v>1841</v>
      </c>
      <c r="AF9" s="23">
        <v>1450</v>
      </c>
      <c r="AG9" s="23">
        <v>0</v>
      </c>
      <c r="AH9" s="23">
        <v>60755</v>
      </c>
      <c r="AI9" s="23">
        <v>5</v>
      </c>
      <c r="AJ9" s="23">
        <v>0</v>
      </c>
      <c r="AK9" s="23">
        <v>5</v>
      </c>
      <c r="AL9" s="23">
        <v>0</v>
      </c>
      <c r="AM9" s="23">
        <v>58162</v>
      </c>
      <c r="AN9" s="23">
        <v>0</v>
      </c>
      <c r="AO9" s="23">
        <v>7272</v>
      </c>
      <c r="AP9" s="23">
        <v>50890</v>
      </c>
      <c r="AQ9" s="23">
        <v>0</v>
      </c>
      <c r="AR9" s="23">
        <v>0</v>
      </c>
      <c r="AS9" s="23">
        <v>0</v>
      </c>
      <c r="AT9" s="23">
        <v>0</v>
      </c>
      <c r="AU9" s="23">
        <v>1423</v>
      </c>
      <c r="AV9" s="23">
        <v>0</v>
      </c>
      <c r="AW9" s="23">
        <v>0</v>
      </c>
      <c r="AX9" s="23">
        <v>1423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1165</v>
      </c>
      <c r="BH9" s="23">
        <v>0</v>
      </c>
      <c r="BI9" s="23">
        <v>1081</v>
      </c>
      <c r="BJ9" s="23">
        <v>84</v>
      </c>
      <c r="BK9" s="23">
        <v>20981</v>
      </c>
      <c r="BL9" s="23">
        <v>6478</v>
      </c>
      <c r="BM9" s="23">
        <v>109</v>
      </c>
      <c r="BN9" s="23">
        <v>0</v>
      </c>
      <c r="BO9" s="23">
        <v>0</v>
      </c>
      <c r="BP9" s="23">
        <v>26</v>
      </c>
      <c r="BQ9" s="23">
        <v>0</v>
      </c>
      <c r="BR9" s="23">
        <v>0</v>
      </c>
      <c r="BS9" s="23">
        <v>6343</v>
      </c>
      <c r="BT9" s="23">
        <v>14503</v>
      </c>
      <c r="BU9" s="23">
        <v>0</v>
      </c>
      <c r="BV9" s="23">
        <v>6975</v>
      </c>
      <c r="BW9" s="23">
        <v>0</v>
      </c>
      <c r="BX9" s="23">
        <v>6157</v>
      </c>
      <c r="BY9" s="23">
        <v>0</v>
      </c>
      <c r="BZ9" s="23">
        <v>25</v>
      </c>
      <c r="CA9" s="23">
        <v>1346</v>
      </c>
      <c r="CB9" s="23">
        <v>153602</v>
      </c>
      <c r="CC9" s="23">
        <v>131828</v>
      </c>
      <c r="CD9" s="23">
        <v>0</v>
      </c>
      <c r="CE9" s="23">
        <v>0</v>
      </c>
      <c r="CF9" s="23">
        <v>12030</v>
      </c>
      <c r="CG9" s="23">
        <v>0</v>
      </c>
      <c r="CH9" s="23">
        <v>110</v>
      </c>
      <c r="CI9" s="23">
        <v>9634</v>
      </c>
      <c r="CJ9" s="23">
        <v>147124</v>
      </c>
      <c r="CK9" s="23">
        <v>131719</v>
      </c>
      <c r="CL9" s="23">
        <v>0</v>
      </c>
      <c r="CM9" s="23">
        <v>0</v>
      </c>
      <c r="CN9" s="23">
        <v>12004</v>
      </c>
      <c r="CO9" s="23">
        <v>0</v>
      </c>
      <c r="CP9" s="23">
        <v>110</v>
      </c>
      <c r="CQ9" s="23">
        <v>3291</v>
      </c>
      <c r="CR9" s="23">
        <v>6478</v>
      </c>
      <c r="CS9" s="23">
        <v>109</v>
      </c>
      <c r="CT9" s="23">
        <v>0</v>
      </c>
      <c r="CU9" s="23">
        <v>0</v>
      </c>
      <c r="CV9" s="23">
        <v>26</v>
      </c>
      <c r="CW9" s="23">
        <v>0</v>
      </c>
      <c r="CX9" s="23">
        <v>0</v>
      </c>
      <c r="CY9" s="23">
        <v>6343</v>
      </c>
      <c r="CZ9" s="23">
        <v>75258</v>
      </c>
      <c r="DA9" s="23">
        <v>5</v>
      </c>
      <c r="DB9" s="23">
        <v>65137</v>
      </c>
      <c r="DC9" s="23">
        <v>0</v>
      </c>
      <c r="DD9" s="23">
        <v>7580</v>
      </c>
      <c r="DE9" s="23">
        <v>0</v>
      </c>
      <c r="DF9" s="23">
        <v>25</v>
      </c>
      <c r="DG9" s="23">
        <v>2511</v>
      </c>
      <c r="DH9" s="23">
        <v>60755</v>
      </c>
      <c r="DI9" s="23">
        <v>5</v>
      </c>
      <c r="DJ9" s="23">
        <v>58162</v>
      </c>
      <c r="DK9" s="23">
        <v>0</v>
      </c>
      <c r="DL9" s="23">
        <v>1423</v>
      </c>
      <c r="DM9" s="23">
        <v>0</v>
      </c>
      <c r="DN9" s="23">
        <v>0</v>
      </c>
      <c r="DO9" s="23">
        <v>1165</v>
      </c>
      <c r="DP9" s="23">
        <v>14503</v>
      </c>
      <c r="DQ9" s="23">
        <v>0</v>
      </c>
      <c r="DR9" s="23">
        <v>6975</v>
      </c>
      <c r="DS9" s="23">
        <v>0</v>
      </c>
      <c r="DT9" s="23">
        <v>6157</v>
      </c>
      <c r="DU9" s="23">
        <v>0</v>
      </c>
      <c r="DV9" s="23">
        <v>25</v>
      </c>
      <c r="DW9" s="23">
        <v>1346</v>
      </c>
      <c r="DX9" s="23">
        <v>0</v>
      </c>
      <c r="DY9" s="23">
        <v>3</v>
      </c>
      <c r="DZ9" s="23">
        <v>3</v>
      </c>
      <c r="EA9" s="23">
        <v>0</v>
      </c>
      <c r="EB9" s="23">
        <v>0</v>
      </c>
      <c r="EC9" s="23">
        <v>0</v>
      </c>
    </row>
    <row r="10" spans="1:133" ht="13.5" customHeight="1" x14ac:dyDescent="0.55000000000000004">
      <c r="A10" s="21" t="s">
        <v>44</v>
      </c>
      <c r="B10" s="22" t="s">
        <v>51</v>
      </c>
      <c r="C10" s="21" t="s">
        <v>52</v>
      </c>
      <c r="D10" s="23">
        <v>61397</v>
      </c>
      <c r="E10" s="23">
        <v>30347</v>
      </c>
      <c r="F10" s="23">
        <v>0</v>
      </c>
      <c r="G10" s="23">
        <v>0</v>
      </c>
      <c r="H10" s="23">
        <v>0</v>
      </c>
      <c r="I10" s="23">
        <v>0</v>
      </c>
      <c r="J10" s="23">
        <v>25860</v>
      </c>
      <c r="K10" s="23">
        <v>2537</v>
      </c>
      <c r="L10" s="23">
        <v>23323</v>
      </c>
      <c r="M10" s="23">
        <v>0</v>
      </c>
      <c r="N10" s="23">
        <v>174</v>
      </c>
      <c r="O10" s="23">
        <v>174</v>
      </c>
      <c r="P10" s="23">
        <v>0</v>
      </c>
      <c r="Q10" s="23">
        <v>0</v>
      </c>
      <c r="R10" s="23">
        <v>3883</v>
      </c>
      <c r="S10" s="23">
        <v>324</v>
      </c>
      <c r="T10" s="23">
        <v>3559</v>
      </c>
      <c r="U10" s="23">
        <v>0</v>
      </c>
      <c r="V10" s="23">
        <v>9</v>
      </c>
      <c r="W10" s="23">
        <v>0</v>
      </c>
      <c r="X10" s="23">
        <v>9</v>
      </c>
      <c r="Y10" s="23">
        <v>0</v>
      </c>
      <c r="Z10" s="23">
        <v>28</v>
      </c>
      <c r="AA10" s="23">
        <v>28</v>
      </c>
      <c r="AB10" s="23">
        <v>0</v>
      </c>
      <c r="AC10" s="23">
        <v>0</v>
      </c>
      <c r="AD10" s="23">
        <v>402</v>
      </c>
      <c r="AE10" s="23">
        <v>402</v>
      </c>
      <c r="AF10" s="23">
        <v>0</v>
      </c>
      <c r="AG10" s="23">
        <v>0</v>
      </c>
      <c r="AH10" s="23">
        <v>26005</v>
      </c>
      <c r="AI10" s="23">
        <v>0</v>
      </c>
      <c r="AJ10" s="23">
        <v>0</v>
      </c>
      <c r="AK10" s="23">
        <v>0</v>
      </c>
      <c r="AL10" s="23">
        <v>0</v>
      </c>
      <c r="AM10" s="23">
        <v>25463</v>
      </c>
      <c r="AN10" s="23">
        <v>0</v>
      </c>
      <c r="AO10" s="23">
        <v>0</v>
      </c>
      <c r="AP10" s="23">
        <v>25463</v>
      </c>
      <c r="AQ10" s="23">
        <v>2</v>
      </c>
      <c r="AR10" s="23">
        <v>0</v>
      </c>
      <c r="AS10" s="23">
        <v>0</v>
      </c>
      <c r="AT10" s="23">
        <v>2</v>
      </c>
      <c r="AU10" s="23">
        <v>52</v>
      </c>
      <c r="AV10" s="23">
        <v>0</v>
      </c>
      <c r="AW10" s="23">
        <v>0</v>
      </c>
      <c r="AX10" s="23">
        <v>52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488</v>
      </c>
      <c r="BH10" s="23">
        <v>0</v>
      </c>
      <c r="BI10" s="23">
        <v>0</v>
      </c>
      <c r="BJ10" s="23">
        <v>488</v>
      </c>
      <c r="BK10" s="23">
        <v>5045</v>
      </c>
      <c r="BL10" s="23">
        <v>1983</v>
      </c>
      <c r="BM10" s="23">
        <v>0</v>
      </c>
      <c r="BN10" s="23">
        <v>1492</v>
      </c>
      <c r="BO10" s="23">
        <v>0</v>
      </c>
      <c r="BP10" s="23">
        <v>0</v>
      </c>
      <c r="BQ10" s="23">
        <v>0</v>
      </c>
      <c r="BR10" s="23">
        <v>0</v>
      </c>
      <c r="BS10" s="23">
        <v>491</v>
      </c>
      <c r="BT10" s="23">
        <v>3062</v>
      </c>
      <c r="BU10" s="23">
        <v>0</v>
      </c>
      <c r="BV10" s="23">
        <v>2757</v>
      </c>
      <c r="BW10" s="23">
        <v>0</v>
      </c>
      <c r="BX10" s="23">
        <v>0</v>
      </c>
      <c r="BY10" s="23">
        <v>0</v>
      </c>
      <c r="BZ10" s="23">
        <v>0</v>
      </c>
      <c r="CA10" s="23">
        <v>305</v>
      </c>
      <c r="CB10" s="23">
        <v>32330</v>
      </c>
      <c r="CC10" s="23">
        <v>0</v>
      </c>
      <c r="CD10" s="23">
        <v>27352</v>
      </c>
      <c r="CE10" s="23">
        <v>174</v>
      </c>
      <c r="CF10" s="23">
        <v>3883</v>
      </c>
      <c r="CG10" s="23">
        <v>9</v>
      </c>
      <c r="CH10" s="23">
        <v>28</v>
      </c>
      <c r="CI10" s="23">
        <v>893</v>
      </c>
      <c r="CJ10" s="23">
        <v>30347</v>
      </c>
      <c r="CK10" s="23">
        <v>0</v>
      </c>
      <c r="CL10" s="23">
        <v>25860</v>
      </c>
      <c r="CM10" s="23">
        <v>174</v>
      </c>
      <c r="CN10" s="23">
        <v>3883</v>
      </c>
      <c r="CO10" s="23">
        <v>9</v>
      </c>
      <c r="CP10" s="23">
        <v>28</v>
      </c>
      <c r="CQ10" s="23">
        <v>402</v>
      </c>
      <c r="CR10" s="23">
        <v>1983</v>
      </c>
      <c r="CS10" s="23">
        <v>0</v>
      </c>
      <c r="CT10" s="23">
        <v>1492</v>
      </c>
      <c r="CU10" s="23">
        <v>0</v>
      </c>
      <c r="CV10" s="23">
        <v>0</v>
      </c>
      <c r="CW10" s="23">
        <v>0</v>
      </c>
      <c r="CX10" s="23">
        <v>0</v>
      </c>
      <c r="CY10" s="23">
        <v>491</v>
      </c>
      <c r="CZ10" s="23">
        <v>29067</v>
      </c>
      <c r="DA10" s="23">
        <v>0</v>
      </c>
      <c r="DB10" s="23">
        <v>28220</v>
      </c>
      <c r="DC10" s="23">
        <v>2</v>
      </c>
      <c r="DD10" s="23">
        <v>52</v>
      </c>
      <c r="DE10" s="23">
        <v>0</v>
      </c>
      <c r="DF10" s="23">
        <v>0</v>
      </c>
      <c r="DG10" s="23">
        <v>793</v>
      </c>
      <c r="DH10" s="23">
        <v>26005</v>
      </c>
      <c r="DI10" s="23">
        <v>0</v>
      </c>
      <c r="DJ10" s="23">
        <v>25463</v>
      </c>
      <c r="DK10" s="23">
        <v>2</v>
      </c>
      <c r="DL10" s="23">
        <v>52</v>
      </c>
      <c r="DM10" s="23">
        <v>0</v>
      </c>
      <c r="DN10" s="23">
        <v>0</v>
      </c>
      <c r="DO10" s="23">
        <v>488</v>
      </c>
      <c r="DP10" s="23">
        <v>3062</v>
      </c>
      <c r="DQ10" s="23">
        <v>0</v>
      </c>
      <c r="DR10" s="23">
        <v>2757</v>
      </c>
      <c r="DS10" s="23">
        <v>0</v>
      </c>
      <c r="DT10" s="23">
        <v>0</v>
      </c>
      <c r="DU10" s="23">
        <v>0</v>
      </c>
      <c r="DV10" s="23">
        <v>0</v>
      </c>
      <c r="DW10" s="23">
        <v>305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</row>
    <row r="11" spans="1:133" ht="13.5" customHeight="1" x14ac:dyDescent="0.55000000000000004">
      <c r="A11" s="21" t="s">
        <v>44</v>
      </c>
      <c r="B11" s="22" t="s">
        <v>53</v>
      </c>
      <c r="C11" s="21" t="s">
        <v>54</v>
      </c>
      <c r="D11" s="23">
        <v>107391</v>
      </c>
      <c r="E11" s="23">
        <v>68787</v>
      </c>
      <c r="F11" s="23">
        <v>0</v>
      </c>
      <c r="G11" s="23">
        <v>0</v>
      </c>
      <c r="H11" s="23">
        <v>0</v>
      </c>
      <c r="I11" s="23">
        <v>0</v>
      </c>
      <c r="J11" s="23">
        <v>52461</v>
      </c>
      <c r="K11" s="23">
        <v>379</v>
      </c>
      <c r="L11" s="23">
        <v>52082</v>
      </c>
      <c r="M11" s="23">
        <v>0</v>
      </c>
      <c r="N11" s="23">
        <v>1795</v>
      </c>
      <c r="O11" s="23">
        <v>76</v>
      </c>
      <c r="P11" s="23">
        <v>1719</v>
      </c>
      <c r="Q11" s="23">
        <v>0</v>
      </c>
      <c r="R11" s="23">
        <v>13402</v>
      </c>
      <c r="S11" s="23">
        <v>13183</v>
      </c>
      <c r="T11" s="23">
        <v>219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1129</v>
      </c>
      <c r="AE11" s="23">
        <v>0</v>
      </c>
      <c r="AF11" s="23">
        <v>1129</v>
      </c>
      <c r="AG11" s="23">
        <v>0</v>
      </c>
      <c r="AH11" s="23">
        <v>30825</v>
      </c>
      <c r="AI11" s="23">
        <v>0</v>
      </c>
      <c r="AJ11" s="23">
        <v>0</v>
      </c>
      <c r="AK11" s="23">
        <v>0</v>
      </c>
      <c r="AL11" s="23">
        <v>0</v>
      </c>
      <c r="AM11" s="23">
        <v>30184</v>
      </c>
      <c r="AN11" s="23">
        <v>0</v>
      </c>
      <c r="AO11" s="23">
        <v>0</v>
      </c>
      <c r="AP11" s="23">
        <v>30184</v>
      </c>
      <c r="AQ11" s="23">
        <v>641</v>
      </c>
      <c r="AR11" s="23">
        <v>0</v>
      </c>
      <c r="AS11" s="23">
        <v>0</v>
      </c>
      <c r="AT11" s="23">
        <v>641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7779</v>
      </c>
      <c r="BL11" s="23">
        <v>1204</v>
      </c>
      <c r="BM11" s="23">
        <v>0</v>
      </c>
      <c r="BN11" s="23">
        <v>759</v>
      </c>
      <c r="BO11" s="23">
        <v>427</v>
      </c>
      <c r="BP11" s="23">
        <v>18</v>
      </c>
      <c r="BQ11" s="23">
        <v>0</v>
      </c>
      <c r="BR11" s="23">
        <v>0</v>
      </c>
      <c r="BS11" s="23">
        <v>0</v>
      </c>
      <c r="BT11" s="23">
        <v>6575</v>
      </c>
      <c r="BU11" s="23">
        <v>0</v>
      </c>
      <c r="BV11" s="23">
        <v>6571</v>
      </c>
      <c r="BW11" s="23">
        <v>4</v>
      </c>
      <c r="BX11" s="23">
        <v>0</v>
      </c>
      <c r="BY11" s="23">
        <v>0</v>
      </c>
      <c r="BZ11" s="23">
        <v>0</v>
      </c>
      <c r="CA11" s="23">
        <v>0</v>
      </c>
      <c r="CB11" s="23">
        <v>69991</v>
      </c>
      <c r="CC11" s="23">
        <v>0</v>
      </c>
      <c r="CD11" s="23">
        <v>53220</v>
      </c>
      <c r="CE11" s="23">
        <v>2222</v>
      </c>
      <c r="CF11" s="23">
        <v>13420</v>
      </c>
      <c r="CG11" s="23">
        <v>0</v>
      </c>
      <c r="CH11" s="23">
        <v>0</v>
      </c>
      <c r="CI11" s="23">
        <v>1129</v>
      </c>
      <c r="CJ11" s="23">
        <v>68787</v>
      </c>
      <c r="CK11" s="23">
        <v>0</v>
      </c>
      <c r="CL11" s="23">
        <v>52461</v>
      </c>
      <c r="CM11" s="23">
        <v>1795</v>
      </c>
      <c r="CN11" s="23">
        <v>13402</v>
      </c>
      <c r="CO11" s="23">
        <v>0</v>
      </c>
      <c r="CP11" s="23">
        <v>0</v>
      </c>
      <c r="CQ11" s="23">
        <v>1129</v>
      </c>
      <c r="CR11" s="23">
        <v>1204</v>
      </c>
      <c r="CS11" s="23">
        <v>0</v>
      </c>
      <c r="CT11" s="23">
        <v>759</v>
      </c>
      <c r="CU11" s="23">
        <v>427</v>
      </c>
      <c r="CV11" s="23">
        <v>18</v>
      </c>
      <c r="CW11" s="23">
        <v>0</v>
      </c>
      <c r="CX11" s="23">
        <v>0</v>
      </c>
      <c r="CY11" s="23">
        <v>0</v>
      </c>
      <c r="CZ11" s="23">
        <v>37400</v>
      </c>
      <c r="DA11" s="23">
        <v>0</v>
      </c>
      <c r="DB11" s="23">
        <v>36755</v>
      </c>
      <c r="DC11" s="23">
        <v>645</v>
      </c>
      <c r="DD11" s="23">
        <v>0</v>
      </c>
      <c r="DE11" s="23">
        <v>0</v>
      </c>
      <c r="DF11" s="23">
        <v>0</v>
      </c>
      <c r="DG11" s="23">
        <v>0</v>
      </c>
      <c r="DH11" s="23">
        <v>30825</v>
      </c>
      <c r="DI11" s="23">
        <v>0</v>
      </c>
      <c r="DJ11" s="23">
        <v>30184</v>
      </c>
      <c r="DK11" s="23">
        <v>641</v>
      </c>
      <c r="DL11" s="23">
        <v>0</v>
      </c>
      <c r="DM11" s="23">
        <v>0</v>
      </c>
      <c r="DN11" s="23">
        <v>0</v>
      </c>
      <c r="DO11" s="23">
        <v>0</v>
      </c>
      <c r="DP11" s="23">
        <v>6575</v>
      </c>
      <c r="DQ11" s="23">
        <v>0</v>
      </c>
      <c r="DR11" s="23">
        <v>6571</v>
      </c>
      <c r="DS11" s="23">
        <v>4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17</v>
      </c>
      <c r="DZ11" s="23">
        <v>17</v>
      </c>
      <c r="EA11" s="23">
        <v>0</v>
      </c>
      <c r="EB11" s="23">
        <v>0</v>
      </c>
      <c r="EC11" s="23">
        <v>0</v>
      </c>
    </row>
    <row r="12" spans="1:133" ht="13.5" customHeight="1" x14ac:dyDescent="0.55000000000000004">
      <c r="A12" s="21" t="s">
        <v>44</v>
      </c>
      <c r="B12" s="22" t="s">
        <v>55</v>
      </c>
      <c r="C12" s="21" t="s">
        <v>56</v>
      </c>
      <c r="D12" s="23">
        <v>27762</v>
      </c>
      <c r="E12" s="23">
        <v>17784</v>
      </c>
      <c r="F12" s="23">
        <v>0</v>
      </c>
      <c r="G12" s="23">
        <v>0</v>
      </c>
      <c r="H12" s="23">
        <v>0</v>
      </c>
      <c r="I12" s="23">
        <v>0</v>
      </c>
      <c r="J12" s="23">
        <v>14115</v>
      </c>
      <c r="K12" s="23">
        <v>9726</v>
      </c>
      <c r="L12" s="23">
        <v>4389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2343</v>
      </c>
      <c r="S12" s="23">
        <v>1018</v>
      </c>
      <c r="T12" s="23">
        <v>1325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1326</v>
      </c>
      <c r="AE12" s="23">
        <v>361</v>
      </c>
      <c r="AF12" s="23">
        <v>965</v>
      </c>
      <c r="AG12" s="23">
        <v>0</v>
      </c>
      <c r="AH12" s="23">
        <v>8528</v>
      </c>
      <c r="AI12" s="23">
        <v>0</v>
      </c>
      <c r="AJ12" s="23">
        <v>0</v>
      </c>
      <c r="AK12" s="23">
        <v>0</v>
      </c>
      <c r="AL12" s="23">
        <v>0</v>
      </c>
      <c r="AM12" s="23">
        <v>8356</v>
      </c>
      <c r="AN12" s="23">
        <v>0</v>
      </c>
      <c r="AO12" s="23">
        <v>0</v>
      </c>
      <c r="AP12" s="23">
        <v>8356</v>
      </c>
      <c r="AQ12" s="23">
        <v>0</v>
      </c>
      <c r="AR12" s="23">
        <v>0</v>
      </c>
      <c r="AS12" s="23">
        <v>0</v>
      </c>
      <c r="AT12" s="23">
        <v>0</v>
      </c>
      <c r="AU12" s="23">
        <v>170</v>
      </c>
      <c r="AV12" s="23">
        <v>0</v>
      </c>
      <c r="AW12" s="23">
        <v>0</v>
      </c>
      <c r="AX12" s="23">
        <v>170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2</v>
      </c>
      <c r="BH12" s="23">
        <v>0</v>
      </c>
      <c r="BI12" s="23">
        <v>0</v>
      </c>
      <c r="BJ12" s="23">
        <v>2</v>
      </c>
      <c r="BK12" s="23">
        <v>1450</v>
      </c>
      <c r="BL12" s="23">
        <v>1450</v>
      </c>
      <c r="BM12" s="23">
        <v>0</v>
      </c>
      <c r="BN12" s="23">
        <v>659</v>
      </c>
      <c r="BO12" s="23">
        <v>0</v>
      </c>
      <c r="BP12" s="23">
        <v>9</v>
      </c>
      <c r="BQ12" s="23">
        <v>0</v>
      </c>
      <c r="BR12" s="23">
        <v>0</v>
      </c>
      <c r="BS12" s="23">
        <v>782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0</v>
      </c>
      <c r="BZ12" s="23">
        <v>0</v>
      </c>
      <c r="CA12" s="23">
        <v>0</v>
      </c>
      <c r="CB12" s="23">
        <v>19234</v>
      </c>
      <c r="CC12" s="23">
        <v>0</v>
      </c>
      <c r="CD12" s="23">
        <v>14774</v>
      </c>
      <c r="CE12" s="23">
        <v>0</v>
      </c>
      <c r="CF12" s="23">
        <v>2352</v>
      </c>
      <c r="CG12" s="23">
        <v>0</v>
      </c>
      <c r="CH12" s="23">
        <v>0</v>
      </c>
      <c r="CI12" s="23">
        <v>2108</v>
      </c>
      <c r="CJ12" s="23">
        <v>17784</v>
      </c>
      <c r="CK12" s="23">
        <v>0</v>
      </c>
      <c r="CL12" s="23">
        <v>14115</v>
      </c>
      <c r="CM12" s="23">
        <v>0</v>
      </c>
      <c r="CN12" s="23">
        <v>2343</v>
      </c>
      <c r="CO12" s="23">
        <v>0</v>
      </c>
      <c r="CP12" s="23">
        <v>0</v>
      </c>
      <c r="CQ12" s="23">
        <v>1326</v>
      </c>
      <c r="CR12" s="23">
        <v>1450</v>
      </c>
      <c r="CS12" s="23">
        <v>0</v>
      </c>
      <c r="CT12" s="23">
        <v>659</v>
      </c>
      <c r="CU12" s="23">
        <v>0</v>
      </c>
      <c r="CV12" s="23">
        <v>9</v>
      </c>
      <c r="CW12" s="23">
        <v>0</v>
      </c>
      <c r="CX12" s="23">
        <v>0</v>
      </c>
      <c r="CY12" s="23">
        <v>782</v>
      </c>
      <c r="CZ12" s="23">
        <v>8528</v>
      </c>
      <c r="DA12" s="23">
        <v>0</v>
      </c>
      <c r="DB12" s="23">
        <v>8356</v>
      </c>
      <c r="DC12" s="23">
        <v>0</v>
      </c>
      <c r="DD12" s="23">
        <v>170</v>
      </c>
      <c r="DE12" s="23">
        <v>0</v>
      </c>
      <c r="DF12" s="23">
        <v>0</v>
      </c>
      <c r="DG12" s="23">
        <v>2</v>
      </c>
      <c r="DH12" s="23">
        <v>8528</v>
      </c>
      <c r="DI12" s="23">
        <v>0</v>
      </c>
      <c r="DJ12" s="23">
        <v>8356</v>
      </c>
      <c r="DK12" s="23">
        <v>0</v>
      </c>
      <c r="DL12" s="23">
        <v>170</v>
      </c>
      <c r="DM12" s="23">
        <v>0</v>
      </c>
      <c r="DN12" s="23">
        <v>0</v>
      </c>
      <c r="DO12" s="23">
        <v>2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0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</row>
    <row r="13" spans="1:133" ht="13.5" customHeight="1" x14ac:dyDescent="0.55000000000000004">
      <c r="A13" s="21" t="s">
        <v>44</v>
      </c>
      <c r="B13" s="22" t="s">
        <v>57</v>
      </c>
      <c r="C13" s="21" t="s">
        <v>58</v>
      </c>
      <c r="D13" s="23">
        <v>102129</v>
      </c>
      <c r="E13" s="23">
        <v>69187</v>
      </c>
      <c r="F13" s="23">
        <v>0</v>
      </c>
      <c r="G13" s="23">
        <v>0</v>
      </c>
      <c r="H13" s="23">
        <v>0</v>
      </c>
      <c r="I13" s="23">
        <v>0</v>
      </c>
      <c r="J13" s="23">
        <v>54698</v>
      </c>
      <c r="K13" s="23">
        <v>6030</v>
      </c>
      <c r="L13" s="23">
        <v>48668</v>
      </c>
      <c r="M13" s="23">
        <v>0</v>
      </c>
      <c r="N13" s="23">
        <v>1930</v>
      </c>
      <c r="O13" s="23">
        <v>236</v>
      </c>
      <c r="P13" s="23">
        <v>1694</v>
      </c>
      <c r="Q13" s="23">
        <v>0</v>
      </c>
      <c r="R13" s="23">
        <v>7668</v>
      </c>
      <c r="S13" s="23">
        <v>853</v>
      </c>
      <c r="T13" s="23">
        <v>6815</v>
      </c>
      <c r="U13" s="23">
        <v>0</v>
      </c>
      <c r="V13" s="23">
        <v>7</v>
      </c>
      <c r="W13" s="23">
        <v>7</v>
      </c>
      <c r="X13" s="23">
        <v>0</v>
      </c>
      <c r="Y13" s="23">
        <v>0</v>
      </c>
      <c r="Z13" s="23">
        <v>254</v>
      </c>
      <c r="AA13" s="23">
        <v>34</v>
      </c>
      <c r="AB13" s="23">
        <v>220</v>
      </c>
      <c r="AC13" s="23">
        <v>0</v>
      </c>
      <c r="AD13" s="23">
        <v>4637</v>
      </c>
      <c r="AE13" s="23">
        <v>678</v>
      </c>
      <c r="AF13" s="23">
        <v>3959</v>
      </c>
      <c r="AG13" s="23">
        <v>0</v>
      </c>
      <c r="AH13" s="23">
        <v>28699</v>
      </c>
      <c r="AI13" s="23">
        <v>0</v>
      </c>
      <c r="AJ13" s="23">
        <v>0</v>
      </c>
      <c r="AK13" s="23">
        <v>0</v>
      </c>
      <c r="AL13" s="23">
        <v>0</v>
      </c>
      <c r="AM13" s="23">
        <v>28661</v>
      </c>
      <c r="AN13" s="23">
        <v>0</v>
      </c>
      <c r="AO13" s="23">
        <v>0</v>
      </c>
      <c r="AP13" s="23">
        <v>28661</v>
      </c>
      <c r="AQ13" s="23">
        <v>0</v>
      </c>
      <c r="AR13" s="23">
        <v>0</v>
      </c>
      <c r="AS13" s="23">
        <v>0</v>
      </c>
      <c r="AT13" s="23">
        <v>0</v>
      </c>
      <c r="AU13" s="23">
        <v>38</v>
      </c>
      <c r="AV13" s="23">
        <v>0</v>
      </c>
      <c r="AW13" s="23">
        <v>0</v>
      </c>
      <c r="AX13" s="23">
        <v>38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4243</v>
      </c>
      <c r="BL13" s="23">
        <v>65</v>
      </c>
      <c r="BM13" s="23">
        <v>0</v>
      </c>
      <c r="BN13" s="23">
        <v>9</v>
      </c>
      <c r="BO13" s="23">
        <v>0</v>
      </c>
      <c r="BP13" s="23">
        <v>0</v>
      </c>
      <c r="BQ13" s="23">
        <v>0</v>
      </c>
      <c r="BR13" s="23">
        <v>0</v>
      </c>
      <c r="BS13" s="23">
        <v>56</v>
      </c>
      <c r="BT13" s="23">
        <v>4178</v>
      </c>
      <c r="BU13" s="23">
        <v>0</v>
      </c>
      <c r="BV13" s="23">
        <v>4178</v>
      </c>
      <c r="BW13" s="23">
        <v>0</v>
      </c>
      <c r="BX13" s="23">
        <v>0</v>
      </c>
      <c r="BY13" s="23">
        <v>0</v>
      </c>
      <c r="BZ13" s="23">
        <v>0</v>
      </c>
      <c r="CA13" s="23">
        <v>0</v>
      </c>
      <c r="CB13" s="23">
        <v>69252</v>
      </c>
      <c r="CC13" s="23">
        <v>0</v>
      </c>
      <c r="CD13" s="23">
        <v>54707</v>
      </c>
      <c r="CE13" s="23">
        <v>1930</v>
      </c>
      <c r="CF13" s="23">
        <v>7668</v>
      </c>
      <c r="CG13" s="23">
        <v>7</v>
      </c>
      <c r="CH13" s="23">
        <v>254</v>
      </c>
      <c r="CI13" s="23">
        <v>4693</v>
      </c>
      <c r="CJ13" s="23">
        <v>69187</v>
      </c>
      <c r="CK13" s="23">
        <v>0</v>
      </c>
      <c r="CL13" s="23">
        <v>54698</v>
      </c>
      <c r="CM13" s="23">
        <v>1930</v>
      </c>
      <c r="CN13" s="23">
        <v>7668</v>
      </c>
      <c r="CO13" s="23">
        <v>7</v>
      </c>
      <c r="CP13" s="23">
        <v>254</v>
      </c>
      <c r="CQ13" s="23">
        <v>4637</v>
      </c>
      <c r="CR13" s="23">
        <v>65</v>
      </c>
      <c r="CS13" s="23">
        <v>0</v>
      </c>
      <c r="CT13" s="23">
        <v>9</v>
      </c>
      <c r="CU13" s="23">
        <v>0</v>
      </c>
      <c r="CV13" s="23">
        <v>0</v>
      </c>
      <c r="CW13" s="23">
        <v>0</v>
      </c>
      <c r="CX13" s="23">
        <v>0</v>
      </c>
      <c r="CY13" s="23">
        <v>56</v>
      </c>
      <c r="CZ13" s="23">
        <v>32877</v>
      </c>
      <c r="DA13" s="23">
        <v>0</v>
      </c>
      <c r="DB13" s="23">
        <v>32839</v>
      </c>
      <c r="DC13" s="23">
        <v>0</v>
      </c>
      <c r="DD13" s="23">
        <v>38</v>
      </c>
      <c r="DE13" s="23">
        <v>0</v>
      </c>
      <c r="DF13" s="23">
        <v>0</v>
      </c>
      <c r="DG13" s="23">
        <v>0</v>
      </c>
      <c r="DH13" s="23">
        <v>28699</v>
      </c>
      <c r="DI13" s="23">
        <v>0</v>
      </c>
      <c r="DJ13" s="23">
        <v>28661</v>
      </c>
      <c r="DK13" s="23">
        <v>0</v>
      </c>
      <c r="DL13" s="23">
        <v>38</v>
      </c>
      <c r="DM13" s="23">
        <v>0</v>
      </c>
      <c r="DN13" s="23">
        <v>0</v>
      </c>
      <c r="DO13" s="23">
        <v>0</v>
      </c>
      <c r="DP13" s="23">
        <v>4178</v>
      </c>
      <c r="DQ13" s="23">
        <v>0</v>
      </c>
      <c r="DR13" s="23">
        <v>4178</v>
      </c>
      <c r="DS13" s="23">
        <v>0</v>
      </c>
      <c r="DT13" s="23">
        <v>0</v>
      </c>
      <c r="DU13" s="23">
        <v>0</v>
      </c>
      <c r="DV13" s="23">
        <v>0</v>
      </c>
      <c r="DW13" s="23">
        <v>0</v>
      </c>
      <c r="DX13" s="23">
        <v>0</v>
      </c>
      <c r="DY13" s="23">
        <v>2</v>
      </c>
      <c r="DZ13" s="23">
        <v>1</v>
      </c>
      <c r="EA13" s="23">
        <v>1</v>
      </c>
      <c r="EB13" s="23">
        <v>0</v>
      </c>
      <c r="EC13" s="23">
        <v>0</v>
      </c>
    </row>
    <row r="14" spans="1:133" ht="13.5" customHeight="1" x14ac:dyDescent="0.55000000000000004">
      <c r="A14" s="21" t="s">
        <v>44</v>
      </c>
      <c r="B14" s="22" t="s">
        <v>59</v>
      </c>
      <c r="C14" s="21" t="s">
        <v>60</v>
      </c>
      <c r="D14" s="23">
        <v>20555</v>
      </c>
      <c r="E14" s="23">
        <v>12261</v>
      </c>
      <c r="F14" s="23">
        <v>0</v>
      </c>
      <c r="G14" s="23">
        <v>0</v>
      </c>
      <c r="H14" s="23">
        <v>0</v>
      </c>
      <c r="I14" s="23">
        <v>0</v>
      </c>
      <c r="J14" s="23">
        <v>9462</v>
      </c>
      <c r="K14" s="23">
        <v>0</v>
      </c>
      <c r="L14" s="23">
        <v>9462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2505</v>
      </c>
      <c r="S14" s="23">
        <v>0</v>
      </c>
      <c r="T14" s="23">
        <v>2505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294</v>
      </c>
      <c r="AE14" s="23">
        <v>0</v>
      </c>
      <c r="AF14" s="23">
        <v>294</v>
      </c>
      <c r="AG14" s="23">
        <v>0</v>
      </c>
      <c r="AH14" s="23">
        <v>6587</v>
      </c>
      <c r="AI14" s="23">
        <v>0</v>
      </c>
      <c r="AJ14" s="23">
        <v>0</v>
      </c>
      <c r="AK14" s="23">
        <v>0</v>
      </c>
      <c r="AL14" s="23">
        <v>0</v>
      </c>
      <c r="AM14" s="23">
        <v>6403</v>
      </c>
      <c r="AN14" s="23">
        <v>0</v>
      </c>
      <c r="AO14" s="23">
        <v>0</v>
      </c>
      <c r="AP14" s="23">
        <v>6403</v>
      </c>
      <c r="AQ14" s="23">
        <v>0</v>
      </c>
      <c r="AR14" s="23">
        <v>0</v>
      </c>
      <c r="AS14" s="23">
        <v>0</v>
      </c>
      <c r="AT14" s="23">
        <v>0</v>
      </c>
      <c r="AU14" s="23">
        <v>2</v>
      </c>
      <c r="AV14" s="23">
        <v>0</v>
      </c>
      <c r="AW14" s="23">
        <v>0</v>
      </c>
      <c r="AX14" s="23">
        <v>2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182</v>
      </c>
      <c r="BH14" s="23">
        <v>0</v>
      </c>
      <c r="BI14" s="23">
        <v>0</v>
      </c>
      <c r="BJ14" s="23">
        <v>182</v>
      </c>
      <c r="BK14" s="23">
        <v>1707</v>
      </c>
      <c r="BL14" s="23">
        <v>416</v>
      </c>
      <c r="BM14" s="23">
        <v>0</v>
      </c>
      <c r="BN14" s="23">
        <v>42</v>
      </c>
      <c r="BO14" s="23">
        <v>0</v>
      </c>
      <c r="BP14" s="23">
        <v>0</v>
      </c>
      <c r="BQ14" s="23">
        <v>0</v>
      </c>
      <c r="BR14" s="23">
        <v>0</v>
      </c>
      <c r="BS14" s="23">
        <v>374</v>
      </c>
      <c r="BT14" s="23">
        <v>1291</v>
      </c>
      <c r="BU14" s="23">
        <v>0</v>
      </c>
      <c r="BV14" s="23">
        <v>1207</v>
      </c>
      <c r="BW14" s="23">
        <v>0</v>
      </c>
      <c r="BX14" s="23">
        <v>0</v>
      </c>
      <c r="BY14" s="23">
        <v>0</v>
      </c>
      <c r="BZ14" s="23">
        <v>0</v>
      </c>
      <c r="CA14" s="23">
        <v>84</v>
      </c>
      <c r="CB14" s="23">
        <v>12677</v>
      </c>
      <c r="CC14" s="23">
        <v>0</v>
      </c>
      <c r="CD14" s="23">
        <v>9504</v>
      </c>
      <c r="CE14" s="23">
        <v>0</v>
      </c>
      <c r="CF14" s="23">
        <v>2505</v>
      </c>
      <c r="CG14" s="23">
        <v>0</v>
      </c>
      <c r="CH14" s="23">
        <v>0</v>
      </c>
      <c r="CI14" s="23">
        <v>668</v>
      </c>
      <c r="CJ14" s="23">
        <v>12261</v>
      </c>
      <c r="CK14" s="23">
        <v>0</v>
      </c>
      <c r="CL14" s="23">
        <v>9462</v>
      </c>
      <c r="CM14" s="23">
        <v>0</v>
      </c>
      <c r="CN14" s="23">
        <v>2505</v>
      </c>
      <c r="CO14" s="23">
        <v>0</v>
      </c>
      <c r="CP14" s="23">
        <v>0</v>
      </c>
      <c r="CQ14" s="23">
        <v>294</v>
      </c>
      <c r="CR14" s="23">
        <v>416</v>
      </c>
      <c r="CS14" s="23">
        <v>0</v>
      </c>
      <c r="CT14" s="23">
        <v>42</v>
      </c>
      <c r="CU14" s="23">
        <v>0</v>
      </c>
      <c r="CV14" s="23">
        <v>0</v>
      </c>
      <c r="CW14" s="23">
        <v>0</v>
      </c>
      <c r="CX14" s="23">
        <v>0</v>
      </c>
      <c r="CY14" s="23">
        <v>374</v>
      </c>
      <c r="CZ14" s="23">
        <v>7878</v>
      </c>
      <c r="DA14" s="23">
        <v>0</v>
      </c>
      <c r="DB14" s="23">
        <v>7610</v>
      </c>
      <c r="DC14" s="23">
        <v>0</v>
      </c>
      <c r="DD14" s="23">
        <v>2</v>
      </c>
      <c r="DE14" s="23">
        <v>0</v>
      </c>
      <c r="DF14" s="23">
        <v>0</v>
      </c>
      <c r="DG14" s="23">
        <v>266</v>
      </c>
      <c r="DH14" s="23">
        <v>6587</v>
      </c>
      <c r="DI14" s="23">
        <v>0</v>
      </c>
      <c r="DJ14" s="23">
        <v>6403</v>
      </c>
      <c r="DK14" s="23">
        <v>0</v>
      </c>
      <c r="DL14" s="23">
        <v>2</v>
      </c>
      <c r="DM14" s="23">
        <v>0</v>
      </c>
      <c r="DN14" s="23">
        <v>0</v>
      </c>
      <c r="DO14" s="23">
        <v>182</v>
      </c>
      <c r="DP14" s="23">
        <v>1291</v>
      </c>
      <c r="DQ14" s="23">
        <v>0</v>
      </c>
      <c r="DR14" s="23">
        <v>1207</v>
      </c>
      <c r="DS14" s="23">
        <v>0</v>
      </c>
      <c r="DT14" s="23">
        <v>0</v>
      </c>
      <c r="DU14" s="23">
        <v>0</v>
      </c>
      <c r="DV14" s="23">
        <v>0</v>
      </c>
      <c r="DW14" s="23">
        <v>84</v>
      </c>
      <c r="DX14" s="23">
        <v>0</v>
      </c>
      <c r="DY14" s="23">
        <v>0</v>
      </c>
      <c r="DZ14" s="23">
        <v>0</v>
      </c>
      <c r="EA14" s="23">
        <v>0</v>
      </c>
      <c r="EB14" s="23">
        <v>0</v>
      </c>
      <c r="EC14" s="23">
        <v>0</v>
      </c>
    </row>
    <row r="15" spans="1:133" ht="13.5" customHeight="1" x14ac:dyDescent="0.55000000000000004">
      <c r="A15" s="21" t="s">
        <v>44</v>
      </c>
      <c r="B15" s="22" t="s">
        <v>61</v>
      </c>
      <c r="C15" s="21" t="s">
        <v>62</v>
      </c>
      <c r="D15" s="23">
        <v>96865</v>
      </c>
      <c r="E15" s="23">
        <v>63936</v>
      </c>
      <c r="F15" s="23">
        <v>0</v>
      </c>
      <c r="G15" s="23">
        <v>0</v>
      </c>
      <c r="H15" s="23">
        <v>0</v>
      </c>
      <c r="I15" s="23">
        <v>0</v>
      </c>
      <c r="J15" s="23">
        <v>49965</v>
      </c>
      <c r="K15" s="23">
        <v>753</v>
      </c>
      <c r="L15" s="23">
        <v>49212</v>
      </c>
      <c r="M15" s="23">
        <v>0</v>
      </c>
      <c r="N15" s="23">
        <v>2022</v>
      </c>
      <c r="O15" s="23">
        <v>2022</v>
      </c>
      <c r="P15" s="23">
        <v>0</v>
      </c>
      <c r="Q15" s="23">
        <v>0</v>
      </c>
      <c r="R15" s="23">
        <v>7228</v>
      </c>
      <c r="S15" s="23">
        <v>74</v>
      </c>
      <c r="T15" s="23">
        <v>7154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4721</v>
      </c>
      <c r="AE15" s="23">
        <v>0</v>
      </c>
      <c r="AF15" s="23">
        <v>4721</v>
      </c>
      <c r="AG15" s="23">
        <v>0</v>
      </c>
      <c r="AH15" s="23">
        <v>27470</v>
      </c>
      <c r="AI15" s="23">
        <v>0</v>
      </c>
      <c r="AJ15" s="23">
        <v>0</v>
      </c>
      <c r="AK15" s="23">
        <v>0</v>
      </c>
      <c r="AL15" s="23">
        <v>0</v>
      </c>
      <c r="AM15" s="23">
        <v>27470</v>
      </c>
      <c r="AN15" s="23">
        <v>0</v>
      </c>
      <c r="AO15" s="23">
        <v>0</v>
      </c>
      <c r="AP15" s="23">
        <v>27470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5459</v>
      </c>
      <c r="BL15" s="23">
        <v>524</v>
      </c>
      <c r="BM15" s="23">
        <v>0</v>
      </c>
      <c r="BN15" s="23">
        <v>524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4935</v>
      </c>
      <c r="BU15" s="23">
        <v>0</v>
      </c>
      <c r="BV15" s="23">
        <v>4935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64460</v>
      </c>
      <c r="CC15" s="23">
        <v>0</v>
      </c>
      <c r="CD15" s="23">
        <v>50489</v>
      </c>
      <c r="CE15" s="23">
        <v>2022</v>
      </c>
      <c r="CF15" s="23">
        <v>7228</v>
      </c>
      <c r="CG15" s="23">
        <v>0</v>
      </c>
      <c r="CH15" s="23">
        <v>0</v>
      </c>
      <c r="CI15" s="23">
        <v>4721</v>
      </c>
      <c r="CJ15" s="23">
        <v>63936</v>
      </c>
      <c r="CK15" s="23">
        <v>0</v>
      </c>
      <c r="CL15" s="23">
        <v>49965</v>
      </c>
      <c r="CM15" s="23">
        <v>2022</v>
      </c>
      <c r="CN15" s="23">
        <v>7228</v>
      </c>
      <c r="CO15" s="23">
        <v>0</v>
      </c>
      <c r="CP15" s="23">
        <v>0</v>
      </c>
      <c r="CQ15" s="23">
        <v>4721</v>
      </c>
      <c r="CR15" s="23">
        <v>524</v>
      </c>
      <c r="CS15" s="23">
        <v>0</v>
      </c>
      <c r="CT15" s="23">
        <v>524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32405</v>
      </c>
      <c r="DA15" s="23">
        <v>0</v>
      </c>
      <c r="DB15" s="23">
        <v>32405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27470</v>
      </c>
      <c r="DI15" s="23">
        <v>0</v>
      </c>
      <c r="DJ15" s="23">
        <v>27470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4935</v>
      </c>
      <c r="DQ15" s="23">
        <v>0</v>
      </c>
      <c r="DR15" s="23">
        <v>4935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14</v>
      </c>
      <c r="DZ15" s="23">
        <v>11</v>
      </c>
      <c r="EA15" s="23">
        <v>3</v>
      </c>
      <c r="EB15" s="23">
        <v>0</v>
      </c>
      <c r="EC15" s="23">
        <v>0</v>
      </c>
    </row>
    <row r="16" spans="1:133" ht="13.5" customHeight="1" x14ac:dyDescent="0.55000000000000004">
      <c r="A16" s="21" t="s">
        <v>44</v>
      </c>
      <c r="B16" s="22" t="s">
        <v>63</v>
      </c>
      <c r="C16" s="21" t="s">
        <v>64</v>
      </c>
      <c r="D16" s="23">
        <v>30304</v>
      </c>
      <c r="E16" s="23">
        <v>14650</v>
      </c>
      <c r="F16" s="23">
        <v>0</v>
      </c>
      <c r="G16" s="23">
        <v>0</v>
      </c>
      <c r="H16" s="23">
        <v>0</v>
      </c>
      <c r="I16" s="23">
        <v>0</v>
      </c>
      <c r="J16" s="23">
        <v>12997</v>
      </c>
      <c r="K16" s="23">
        <v>3463</v>
      </c>
      <c r="L16" s="23">
        <v>9534</v>
      </c>
      <c r="M16" s="23">
        <v>0</v>
      </c>
      <c r="N16" s="23">
        <v>40</v>
      </c>
      <c r="O16" s="23">
        <v>40</v>
      </c>
      <c r="P16" s="23">
        <v>0</v>
      </c>
      <c r="Q16" s="23">
        <v>0</v>
      </c>
      <c r="R16" s="23">
        <v>1436</v>
      </c>
      <c r="S16" s="23">
        <v>139</v>
      </c>
      <c r="T16" s="23">
        <v>1297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13</v>
      </c>
      <c r="AA16" s="23">
        <v>13</v>
      </c>
      <c r="AB16" s="23">
        <v>0</v>
      </c>
      <c r="AC16" s="23">
        <v>0</v>
      </c>
      <c r="AD16" s="23">
        <v>164</v>
      </c>
      <c r="AE16" s="23">
        <v>164</v>
      </c>
      <c r="AF16" s="23">
        <v>0</v>
      </c>
      <c r="AG16" s="23">
        <v>0</v>
      </c>
      <c r="AH16" s="23">
        <v>11244</v>
      </c>
      <c r="AI16" s="23">
        <v>0</v>
      </c>
      <c r="AJ16" s="23">
        <v>0</v>
      </c>
      <c r="AK16" s="23">
        <v>0</v>
      </c>
      <c r="AL16" s="23">
        <v>0</v>
      </c>
      <c r="AM16" s="23">
        <v>11061</v>
      </c>
      <c r="AN16" s="23">
        <v>0</v>
      </c>
      <c r="AO16" s="23">
        <v>0</v>
      </c>
      <c r="AP16" s="23">
        <v>11061</v>
      </c>
      <c r="AQ16" s="23">
        <v>1</v>
      </c>
      <c r="AR16" s="23">
        <v>0</v>
      </c>
      <c r="AS16" s="23">
        <v>0</v>
      </c>
      <c r="AT16" s="23">
        <v>1</v>
      </c>
      <c r="AU16" s="23">
        <v>38</v>
      </c>
      <c r="AV16" s="23">
        <v>0</v>
      </c>
      <c r="AW16" s="23">
        <v>0</v>
      </c>
      <c r="AX16" s="23">
        <v>38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144</v>
      </c>
      <c r="BH16" s="23">
        <v>0</v>
      </c>
      <c r="BI16" s="23">
        <v>0</v>
      </c>
      <c r="BJ16" s="23">
        <v>144</v>
      </c>
      <c r="BK16" s="23">
        <v>4410</v>
      </c>
      <c r="BL16" s="23">
        <v>908</v>
      </c>
      <c r="BM16" s="23">
        <v>0</v>
      </c>
      <c r="BN16" s="23">
        <v>605</v>
      </c>
      <c r="BO16" s="23">
        <v>122</v>
      </c>
      <c r="BP16" s="23">
        <v>0</v>
      </c>
      <c r="BQ16" s="23">
        <v>0</v>
      </c>
      <c r="BR16" s="23">
        <v>0</v>
      </c>
      <c r="BS16" s="23">
        <v>181</v>
      </c>
      <c r="BT16" s="23">
        <v>3502</v>
      </c>
      <c r="BU16" s="23">
        <v>0</v>
      </c>
      <c r="BV16" s="23">
        <v>3423</v>
      </c>
      <c r="BW16" s="23">
        <v>19</v>
      </c>
      <c r="BX16" s="23">
        <v>1</v>
      </c>
      <c r="BY16" s="23">
        <v>0</v>
      </c>
      <c r="BZ16" s="23">
        <v>0</v>
      </c>
      <c r="CA16" s="23">
        <v>59</v>
      </c>
      <c r="CB16" s="23">
        <v>15558</v>
      </c>
      <c r="CC16" s="23">
        <v>0</v>
      </c>
      <c r="CD16" s="23">
        <v>13602</v>
      </c>
      <c r="CE16" s="23">
        <v>162</v>
      </c>
      <c r="CF16" s="23">
        <v>1436</v>
      </c>
      <c r="CG16" s="23">
        <v>0</v>
      </c>
      <c r="CH16" s="23">
        <v>13</v>
      </c>
      <c r="CI16" s="23">
        <v>345</v>
      </c>
      <c r="CJ16" s="23">
        <v>14650</v>
      </c>
      <c r="CK16" s="23">
        <v>0</v>
      </c>
      <c r="CL16" s="23">
        <v>12997</v>
      </c>
      <c r="CM16" s="23">
        <v>40</v>
      </c>
      <c r="CN16" s="23">
        <v>1436</v>
      </c>
      <c r="CO16" s="23">
        <v>0</v>
      </c>
      <c r="CP16" s="23">
        <v>13</v>
      </c>
      <c r="CQ16" s="23">
        <v>164</v>
      </c>
      <c r="CR16" s="23">
        <v>908</v>
      </c>
      <c r="CS16" s="23">
        <v>0</v>
      </c>
      <c r="CT16" s="23">
        <v>605</v>
      </c>
      <c r="CU16" s="23">
        <v>122</v>
      </c>
      <c r="CV16" s="23">
        <v>0</v>
      </c>
      <c r="CW16" s="23">
        <v>0</v>
      </c>
      <c r="CX16" s="23">
        <v>0</v>
      </c>
      <c r="CY16" s="23">
        <v>181</v>
      </c>
      <c r="CZ16" s="23">
        <v>14746</v>
      </c>
      <c r="DA16" s="23">
        <v>0</v>
      </c>
      <c r="DB16" s="23">
        <v>14484</v>
      </c>
      <c r="DC16" s="23">
        <v>20</v>
      </c>
      <c r="DD16" s="23">
        <v>39</v>
      </c>
      <c r="DE16" s="23">
        <v>0</v>
      </c>
      <c r="DF16" s="23">
        <v>0</v>
      </c>
      <c r="DG16" s="23">
        <v>203</v>
      </c>
      <c r="DH16" s="23">
        <v>11244</v>
      </c>
      <c r="DI16" s="23">
        <v>0</v>
      </c>
      <c r="DJ16" s="23">
        <v>11061</v>
      </c>
      <c r="DK16" s="23">
        <v>1</v>
      </c>
      <c r="DL16" s="23">
        <v>38</v>
      </c>
      <c r="DM16" s="23">
        <v>0</v>
      </c>
      <c r="DN16" s="23">
        <v>0</v>
      </c>
      <c r="DO16" s="23">
        <v>144</v>
      </c>
      <c r="DP16" s="23">
        <v>3502</v>
      </c>
      <c r="DQ16" s="23">
        <v>0</v>
      </c>
      <c r="DR16" s="23">
        <v>3423</v>
      </c>
      <c r="DS16" s="23">
        <v>19</v>
      </c>
      <c r="DT16" s="23">
        <v>1</v>
      </c>
      <c r="DU16" s="23">
        <v>0</v>
      </c>
      <c r="DV16" s="23">
        <v>0</v>
      </c>
      <c r="DW16" s="23">
        <v>59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</row>
    <row r="17" spans="1:133" ht="13.5" customHeight="1" x14ac:dyDescent="0.55000000000000004">
      <c r="A17" s="21" t="s">
        <v>44</v>
      </c>
      <c r="B17" s="22" t="s">
        <v>65</v>
      </c>
      <c r="C17" s="21" t="s">
        <v>66</v>
      </c>
      <c r="D17" s="23">
        <v>34810</v>
      </c>
      <c r="E17" s="23">
        <v>22006</v>
      </c>
      <c r="F17" s="23">
        <v>0</v>
      </c>
      <c r="G17" s="23">
        <v>0</v>
      </c>
      <c r="H17" s="23">
        <v>0</v>
      </c>
      <c r="I17" s="23">
        <v>0</v>
      </c>
      <c r="J17" s="23">
        <v>15393</v>
      </c>
      <c r="K17" s="23">
        <v>0</v>
      </c>
      <c r="L17" s="23">
        <v>15393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4966</v>
      </c>
      <c r="S17" s="23">
        <v>0</v>
      </c>
      <c r="T17" s="23">
        <v>4966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1647</v>
      </c>
      <c r="AE17" s="23">
        <v>0</v>
      </c>
      <c r="AF17" s="23">
        <v>1647</v>
      </c>
      <c r="AG17" s="23">
        <v>0</v>
      </c>
      <c r="AH17" s="23">
        <v>12154</v>
      </c>
      <c r="AI17" s="23">
        <v>0</v>
      </c>
      <c r="AJ17" s="23">
        <v>0</v>
      </c>
      <c r="AK17" s="23">
        <v>0</v>
      </c>
      <c r="AL17" s="23">
        <v>0</v>
      </c>
      <c r="AM17" s="23">
        <v>12129</v>
      </c>
      <c r="AN17" s="23">
        <v>0</v>
      </c>
      <c r="AO17" s="23">
        <v>0</v>
      </c>
      <c r="AP17" s="23">
        <v>12129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25</v>
      </c>
      <c r="BH17" s="23">
        <v>0</v>
      </c>
      <c r="BI17" s="23">
        <v>0</v>
      </c>
      <c r="BJ17" s="23">
        <v>25</v>
      </c>
      <c r="BK17" s="23">
        <v>650</v>
      </c>
      <c r="BL17" s="23">
        <v>46</v>
      </c>
      <c r="BM17" s="23">
        <v>0</v>
      </c>
      <c r="BN17" s="23">
        <v>15</v>
      </c>
      <c r="BO17" s="23">
        <v>0</v>
      </c>
      <c r="BP17" s="23">
        <v>31</v>
      </c>
      <c r="BQ17" s="23">
        <v>0</v>
      </c>
      <c r="BR17" s="23">
        <v>0</v>
      </c>
      <c r="BS17" s="23">
        <v>0</v>
      </c>
      <c r="BT17" s="23">
        <v>604</v>
      </c>
      <c r="BU17" s="23">
        <v>0</v>
      </c>
      <c r="BV17" s="23">
        <v>527</v>
      </c>
      <c r="BW17" s="23">
        <v>0</v>
      </c>
      <c r="BX17" s="23">
        <v>0</v>
      </c>
      <c r="BY17" s="23">
        <v>0</v>
      </c>
      <c r="BZ17" s="23">
        <v>0</v>
      </c>
      <c r="CA17" s="23">
        <v>77</v>
      </c>
      <c r="CB17" s="23">
        <v>22052</v>
      </c>
      <c r="CC17" s="23">
        <v>0</v>
      </c>
      <c r="CD17" s="23">
        <v>15408</v>
      </c>
      <c r="CE17" s="23">
        <v>0</v>
      </c>
      <c r="CF17" s="23">
        <v>4997</v>
      </c>
      <c r="CG17" s="23">
        <v>0</v>
      </c>
      <c r="CH17" s="23">
        <v>0</v>
      </c>
      <c r="CI17" s="23">
        <v>1647</v>
      </c>
      <c r="CJ17" s="23">
        <v>22006</v>
      </c>
      <c r="CK17" s="23">
        <v>0</v>
      </c>
      <c r="CL17" s="23">
        <v>15393</v>
      </c>
      <c r="CM17" s="23">
        <v>0</v>
      </c>
      <c r="CN17" s="23">
        <v>4966</v>
      </c>
      <c r="CO17" s="23">
        <v>0</v>
      </c>
      <c r="CP17" s="23">
        <v>0</v>
      </c>
      <c r="CQ17" s="23">
        <v>1647</v>
      </c>
      <c r="CR17" s="23">
        <v>46</v>
      </c>
      <c r="CS17" s="23">
        <v>0</v>
      </c>
      <c r="CT17" s="23">
        <v>15</v>
      </c>
      <c r="CU17" s="23">
        <v>0</v>
      </c>
      <c r="CV17" s="23">
        <v>31</v>
      </c>
      <c r="CW17" s="23">
        <v>0</v>
      </c>
      <c r="CX17" s="23">
        <v>0</v>
      </c>
      <c r="CY17" s="23">
        <v>0</v>
      </c>
      <c r="CZ17" s="23">
        <v>12758</v>
      </c>
      <c r="DA17" s="23">
        <v>0</v>
      </c>
      <c r="DB17" s="23">
        <v>12656</v>
      </c>
      <c r="DC17" s="23">
        <v>0</v>
      </c>
      <c r="DD17" s="23">
        <v>0</v>
      </c>
      <c r="DE17" s="23">
        <v>0</v>
      </c>
      <c r="DF17" s="23">
        <v>0</v>
      </c>
      <c r="DG17" s="23">
        <v>102</v>
      </c>
      <c r="DH17" s="23">
        <v>12154</v>
      </c>
      <c r="DI17" s="23">
        <v>0</v>
      </c>
      <c r="DJ17" s="23">
        <v>12129</v>
      </c>
      <c r="DK17" s="23">
        <v>0</v>
      </c>
      <c r="DL17" s="23">
        <v>0</v>
      </c>
      <c r="DM17" s="23">
        <v>0</v>
      </c>
      <c r="DN17" s="23">
        <v>0</v>
      </c>
      <c r="DO17" s="23">
        <v>25</v>
      </c>
      <c r="DP17" s="23">
        <v>604</v>
      </c>
      <c r="DQ17" s="23">
        <v>0</v>
      </c>
      <c r="DR17" s="23">
        <v>527</v>
      </c>
      <c r="DS17" s="23">
        <v>0</v>
      </c>
      <c r="DT17" s="23">
        <v>0</v>
      </c>
      <c r="DU17" s="23">
        <v>0</v>
      </c>
      <c r="DV17" s="23">
        <v>0</v>
      </c>
      <c r="DW17" s="23">
        <v>77</v>
      </c>
      <c r="DX17" s="23">
        <v>0</v>
      </c>
      <c r="DY17" s="23">
        <v>0</v>
      </c>
      <c r="DZ17" s="23">
        <v>0</v>
      </c>
      <c r="EA17" s="23">
        <v>0</v>
      </c>
      <c r="EB17" s="23">
        <v>0</v>
      </c>
      <c r="EC17" s="23">
        <v>0</v>
      </c>
    </row>
    <row r="18" spans="1:133" ht="13.5" customHeight="1" x14ac:dyDescent="0.55000000000000004">
      <c r="A18" s="21" t="s">
        <v>44</v>
      </c>
      <c r="B18" s="22" t="s">
        <v>67</v>
      </c>
      <c r="C18" s="21" t="s">
        <v>68</v>
      </c>
      <c r="D18" s="23">
        <v>94939</v>
      </c>
      <c r="E18" s="23">
        <v>65415</v>
      </c>
      <c r="F18" s="23">
        <v>0</v>
      </c>
      <c r="G18" s="23">
        <v>0</v>
      </c>
      <c r="H18" s="23">
        <v>0</v>
      </c>
      <c r="I18" s="23">
        <v>0</v>
      </c>
      <c r="J18" s="23">
        <v>50606</v>
      </c>
      <c r="K18" s="23">
        <v>254</v>
      </c>
      <c r="L18" s="23">
        <v>50352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8844</v>
      </c>
      <c r="S18" s="23">
        <v>2779</v>
      </c>
      <c r="T18" s="23">
        <v>6065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5965</v>
      </c>
      <c r="AE18" s="23">
        <v>799</v>
      </c>
      <c r="AF18" s="23">
        <v>5166</v>
      </c>
      <c r="AG18" s="23">
        <v>0</v>
      </c>
      <c r="AH18" s="23">
        <v>28343</v>
      </c>
      <c r="AI18" s="23">
        <v>0</v>
      </c>
      <c r="AJ18" s="23">
        <v>0</v>
      </c>
      <c r="AK18" s="23">
        <v>0</v>
      </c>
      <c r="AL18" s="23">
        <v>0</v>
      </c>
      <c r="AM18" s="23">
        <v>28297</v>
      </c>
      <c r="AN18" s="23">
        <v>0</v>
      </c>
      <c r="AO18" s="23">
        <v>0</v>
      </c>
      <c r="AP18" s="23">
        <v>28297</v>
      </c>
      <c r="AQ18" s="23">
        <v>0</v>
      </c>
      <c r="AR18" s="23">
        <v>0</v>
      </c>
      <c r="AS18" s="23">
        <v>0</v>
      </c>
      <c r="AT18" s="23">
        <v>0</v>
      </c>
      <c r="AU18" s="23">
        <v>46</v>
      </c>
      <c r="AV18" s="23">
        <v>46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1181</v>
      </c>
      <c r="BL18" s="23">
        <v>689</v>
      </c>
      <c r="BM18" s="23">
        <v>0</v>
      </c>
      <c r="BN18" s="23">
        <v>0</v>
      </c>
      <c r="BO18" s="23">
        <v>0</v>
      </c>
      <c r="BP18" s="23">
        <v>46</v>
      </c>
      <c r="BQ18" s="23">
        <v>0</v>
      </c>
      <c r="BR18" s="23">
        <v>0</v>
      </c>
      <c r="BS18" s="23">
        <v>643</v>
      </c>
      <c r="BT18" s="23">
        <v>492</v>
      </c>
      <c r="BU18" s="23">
        <v>0</v>
      </c>
      <c r="BV18" s="23">
        <v>474</v>
      </c>
      <c r="BW18" s="23">
        <v>0</v>
      </c>
      <c r="BX18" s="23">
        <v>0</v>
      </c>
      <c r="BY18" s="23">
        <v>0</v>
      </c>
      <c r="BZ18" s="23">
        <v>0</v>
      </c>
      <c r="CA18" s="23">
        <v>18</v>
      </c>
      <c r="CB18" s="23">
        <v>66104</v>
      </c>
      <c r="CC18" s="23">
        <v>0</v>
      </c>
      <c r="CD18" s="23">
        <v>50606</v>
      </c>
      <c r="CE18" s="23">
        <v>0</v>
      </c>
      <c r="CF18" s="23">
        <v>8890</v>
      </c>
      <c r="CG18" s="23">
        <v>0</v>
      </c>
      <c r="CH18" s="23">
        <v>0</v>
      </c>
      <c r="CI18" s="23">
        <v>6608</v>
      </c>
      <c r="CJ18" s="23">
        <v>65415</v>
      </c>
      <c r="CK18" s="23">
        <v>0</v>
      </c>
      <c r="CL18" s="23">
        <v>50606</v>
      </c>
      <c r="CM18" s="23">
        <v>0</v>
      </c>
      <c r="CN18" s="23">
        <v>8844</v>
      </c>
      <c r="CO18" s="23">
        <v>0</v>
      </c>
      <c r="CP18" s="23">
        <v>0</v>
      </c>
      <c r="CQ18" s="23">
        <v>5965</v>
      </c>
      <c r="CR18" s="23">
        <v>689</v>
      </c>
      <c r="CS18" s="23">
        <v>0</v>
      </c>
      <c r="CT18" s="23">
        <v>0</v>
      </c>
      <c r="CU18" s="23">
        <v>0</v>
      </c>
      <c r="CV18" s="23">
        <v>46</v>
      </c>
      <c r="CW18" s="23">
        <v>0</v>
      </c>
      <c r="CX18" s="23">
        <v>0</v>
      </c>
      <c r="CY18" s="23">
        <v>643</v>
      </c>
      <c r="CZ18" s="23">
        <v>28835</v>
      </c>
      <c r="DA18" s="23">
        <v>0</v>
      </c>
      <c r="DB18" s="23">
        <v>28771</v>
      </c>
      <c r="DC18" s="23">
        <v>0</v>
      </c>
      <c r="DD18" s="23">
        <v>46</v>
      </c>
      <c r="DE18" s="23">
        <v>0</v>
      </c>
      <c r="DF18" s="23">
        <v>0</v>
      </c>
      <c r="DG18" s="23">
        <v>18</v>
      </c>
      <c r="DH18" s="23">
        <v>28343</v>
      </c>
      <c r="DI18" s="23">
        <v>0</v>
      </c>
      <c r="DJ18" s="23">
        <v>28297</v>
      </c>
      <c r="DK18" s="23">
        <v>0</v>
      </c>
      <c r="DL18" s="23">
        <v>46</v>
      </c>
      <c r="DM18" s="23">
        <v>0</v>
      </c>
      <c r="DN18" s="23">
        <v>0</v>
      </c>
      <c r="DO18" s="23">
        <v>0</v>
      </c>
      <c r="DP18" s="23">
        <v>492</v>
      </c>
      <c r="DQ18" s="23">
        <v>0</v>
      </c>
      <c r="DR18" s="23">
        <v>474</v>
      </c>
      <c r="DS18" s="23">
        <v>0</v>
      </c>
      <c r="DT18" s="23">
        <v>0</v>
      </c>
      <c r="DU18" s="23">
        <v>0</v>
      </c>
      <c r="DV18" s="23">
        <v>0</v>
      </c>
      <c r="DW18" s="23">
        <v>18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</row>
    <row r="19" spans="1:133" ht="13.5" customHeight="1" x14ac:dyDescent="0.55000000000000004">
      <c r="A19" s="21" t="s">
        <v>44</v>
      </c>
      <c r="B19" s="22" t="s">
        <v>69</v>
      </c>
      <c r="C19" s="21" t="s">
        <v>70</v>
      </c>
      <c r="D19" s="23">
        <v>93974</v>
      </c>
      <c r="E19" s="23">
        <v>46734</v>
      </c>
      <c r="F19" s="23">
        <v>38481</v>
      </c>
      <c r="G19" s="23">
        <v>2726</v>
      </c>
      <c r="H19" s="23">
        <v>35755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4509</v>
      </c>
      <c r="S19" s="23">
        <v>4509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3744</v>
      </c>
      <c r="AE19" s="23">
        <v>111</v>
      </c>
      <c r="AF19" s="23">
        <v>3633</v>
      </c>
      <c r="AG19" s="23">
        <v>0</v>
      </c>
      <c r="AH19" s="23">
        <v>30365</v>
      </c>
      <c r="AI19" s="23">
        <v>30365</v>
      </c>
      <c r="AJ19" s="23">
        <v>0</v>
      </c>
      <c r="AK19" s="23">
        <v>0</v>
      </c>
      <c r="AL19" s="23">
        <v>30365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16875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16875</v>
      </c>
      <c r="BU19" s="23">
        <v>16875</v>
      </c>
      <c r="BV19" s="23">
        <v>0</v>
      </c>
      <c r="BW19" s="23">
        <v>0</v>
      </c>
      <c r="BX19" s="23">
        <v>0</v>
      </c>
      <c r="BY19" s="23">
        <v>0</v>
      </c>
      <c r="BZ19" s="23">
        <v>0</v>
      </c>
      <c r="CA19" s="23">
        <v>0</v>
      </c>
      <c r="CB19" s="23">
        <v>46734</v>
      </c>
      <c r="CC19" s="23">
        <v>38481</v>
      </c>
      <c r="CD19" s="23">
        <v>0</v>
      </c>
      <c r="CE19" s="23">
        <v>0</v>
      </c>
      <c r="CF19" s="23">
        <v>4509</v>
      </c>
      <c r="CG19" s="23">
        <v>0</v>
      </c>
      <c r="CH19" s="23">
        <v>0</v>
      </c>
      <c r="CI19" s="23">
        <v>3744</v>
      </c>
      <c r="CJ19" s="23">
        <v>46734</v>
      </c>
      <c r="CK19" s="23">
        <v>38481</v>
      </c>
      <c r="CL19" s="23">
        <v>0</v>
      </c>
      <c r="CM19" s="23">
        <v>0</v>
      </c>
      <c r="CN19" s="23">
        <v>4509</v>
      </c>
      <c r="CO19" s="23">
        <v>0</v>
      </c>
      <c r="CP19" s="23">
        <v>0</v>
      </c>
      <c r="CQ19" s="23">
        <v>3744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0</v>
      </c>
      <c r="CZ19" s="23">
        <v>47240</v>
      </c>
      <c r="DA19" s="23">
        <v>47240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30365</v>
      </c>
      <c r="DI19" s="23">
        <v>30365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16875</v>
      </c>
      <c r="DQ19" s="23">
        <v>16875</v>
      </c>
      <c r="DR19" s="23">
        <v>0</v>
      </c>
      <c r="DS19" s="23">
        <v>0</v>
      </c>
      <c r="DT19" s="23">
        <v>0</v>
      </c>
      <c r="DU19" s="23">
        <v>0</v>
      </c>
      <c r="DV19" s="23">
        <v>0</v>
      </c>
      <c r="DW19" s="23">
        <v>0</v>
      </c>
      <c r="DX19" s="23">
        <v>0</v>
      </c>
      <c r="DY19" s="23">
        <v>2</v>
      </c>
      <c r="DZ19" s="23">
        <v>2</v>
      </c>
      <c r="EA19" s="23">
        <v>0</v>
      </c>
      <c r="EB19" s="23">
        <v>0</v>
      </c>
      <c r="EC19" s="23">
        <v>0</v>
      </c>
    </row>
    <row r="20" spans="1:133" ht="13.5" customHeight="1" x14ac:dyDescent="0.55000000000000004">
      <c r="A20" s="21" t="s">
        <v>44</v>
      </c>
      <c r="B20" s="22" t="s">
        <v>71</v>
      </c>
      <c r="C20" s="21" t="s">
        <v>72</v>
      </c>
      <c r="D20" s="23">
        <v>67402</v>
      </c>
      <c r="E20" s="23">
        <v>45813</v>
      </c>
      <c r="F20" s="23">
        <v>0</v>
      </c>
      <c r="G20" s="23">
        <v>0</v>
      </c>
      <c r="H20" s="23">
        <v>0</v>
      </c>
      <c r="I20" s="23">
        <v>0</v>
      </c>
      <c r="J20" s="23">
        <v>39641</v>
      </c>
      <c r="K20" s="23">
        <v>29252</v>
      </c>
      <c r="L20" s="23">
        <v>10389</v>
      </c>
      <c r="M20" s="23">
        <v>0</v>
      </c>
      <c r="N20" s="23">
        <v>1311</v>
      </c>
      <c r="O20" s="23">
        <v>1110</v>
      </c>
      <c r="P20" s="23">
        <v>201</v>
      </c>
      <c r="Q20" s="23">
        <v>0</v>
      </c>
      <c r="R20" s="23">
        <v>4161</v>
      </c>
      <c r="S20" s="23">
        <v>3713</v>
      </c>
      <c r="T20" s="23">
        <v>448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700</v>
      </c>
      <c r="AE20" s="23">
        <v>0</v>
      </c>
      <c r="AF20" s="23">
        <v>700</v>
      </c>
      <c r="AG20" s="23">
        <v>0</v>
      </c>
      <c r="AH20" s="23">
        <v>17462</v>
      </c>
      <c r="AI20" s="23">
        <v>0</v>
      </c>
      <c r="AJ20" s="23">
        <v>0</v>
      </c>
      <c r="AK20" s="23">
        <v>0</v>
      </c>
      <c r="AL20" s="23">
        <v>0</v>
      </c>
      <c r="AM20" s="23">
        <v>17458</v>
      </c>
      <c r="AN20" s="23">
        <v>170</v>
      </c>
      <c r="AO20" s="23">
        <v>0</v>
      </c>
      <c r="AP20" s="23">
        <v>17288</v>
      </c>
      <c r="AQ20" s="23">
        <v>1</v>
      </c>
      <c r="AR20" s="23">
        <v>1</v>
      </c>
      <c r="AS20" s="23">
        <v>0</v>
      </c>
      <c r="AT20" s="23">
        <v>0</v>
      </c>
      <c r="AU20" s="23">
        <v>3</v>
      </c>
      <c r="AV20" s="23">
        <v>3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4127</v>
      </c>
      <c r="BL20" s="23">
        <v>640</v>
      </c>
      <c r="BM20" s="23">
        <v>0</v>
      </c>
      <c r="BN20" s="23">
        <v>79</v>
      </c>
      <c r="BO20" s="23">
        <v>544</v>
      </c>
      <c r="BP20" s="23">
        <v>0</v>
      </c>
      <c r="BQ20" s="23">
        <v>0</v>
      </c>
      <c r="BR20" s="23">
        <v>17</v>
      </c>
      <c r="BS20" s="23">
        <v>0</v>
      </c>
      <c r="BT20" s="23">
        <v>3487</v>
      </c>
      <c r="BU20" s="23">
        <v>0</v>
      </c>
      <c r="BV20" s="23">
        <v>1926</v>
      </c>
      <c r="BW20" s="23">
        <v>604</v>
      </c>
      <c r="BX20" s="23">
        <v>0</v>
      </c>
      <c r="BY20" s="23">
        <v>0</v>
      </c>
      <c r="BZ20" s="23">
        <v>957</v>
      </c>
      <c r="CA20" s="23">
        <v>0</v>
      </c>
      <c r="CB20" s="23">
        <v>46453</v>
      </c>
      <c r="CC20" s="23">
        <v>0</v>
      </c>
      <c r="CD20" s="23">
        <v>39720</v>
      </c>
      <c r="CE20" s="23">
        <v>1855</v>
      </c>
      <c r="CF20" s="23">
        <v>4161</v>
      </c>
      <c r="CG20" s="23">
        <v>0</v>
      </c>
      <c r="CH20" s="23">
        <v>17</v>
      </c>
      <c r="CI20" s="23">
        <v>700</v>
      </c>
      <c r="CJ20" s="23">
        <v>45813</v>
      </c>
      <c r="CK20" s="23">
        <v>0</v>
      </c>
      <c r="CL20" s="23">
        <v>39641</v>
      </c>
      <c r="CM20" s="23">
        <v>1311</v>
      </c>
      <c r="CN20" s="23">
        <v>4161</v>
      </c>
      <c r="CO20" s="23">
        <v>0</v>
      </c>
      <c r="CP20" s="23">
        <v>0</v>
      </c>
      <c r="CQ20" s="23">
        <v>700</v>
      </c>
      <c r="CR20" s="23">
        <v>640</v>
      </c>
      <c r="CS20" s="23">
        <v>0</v>
      </c>
      <c r="CT20" s="23">
        <v>79</v>
      </c>
      <c r="CU20" s="23">
        <v>544</v>
      </c>
      <c r="CV20" s="23">
        <v>0</v>
      </c>
      <c r="CW20" s="23">
        <v>0</v>
      </c>
      <c r="CX20" s="23">
        <v>17</v>
      </c>
      <c r="CY20" s="23">
        <v>0</v>
      </c>
      <c r="CZ20" s="23">
        <v>20949</v>
      </c>
      <c r="DA20" s="23">
        <v>0</v>
      </c>
      <c r="DB20" s="23">
        <v>19384</v>
      </c>
      <c r="DC20" s="23">
        <v>605</v>
      </c>
      <c r="DD20" s="23">
        <v>3</v>
      </c>
      <c r="DE20" s="23">
        <v>0</v>
      </c>
      <c r="DF20" s="23">
        <v>957</v>
      </c>
      <c r="DG20" s="23">
        <v>0</v>
      </c>
      <c r="DH20" s="23">
        <v>17462</v>
      </c>
      <c r="DI20" s="23">
        <v>0</v>
      </c>
      <c r="DJ20" s="23">
        <v>17458</v>
      </c>
      <c r="DK20" s="23">
        <v>1</v>
      </c>
      <c r="DL20" s="23">
        <v>3</v>
      </c>
      <c r="DM20" s="23">
        <v>0</v>
      </c>
      <c r="DN20" s="23">
        <v>0</v>
      </c>
      <c r="DO20" s="23">
        <v>0</v>
      </c>
      <c r="DP20" s="23">
        <v>3487</v>
      </c>
      <c r="DQ20" s="23">
        <v>0</v>
      </c>
      <c r="DR20" s="23">
        <v>1926</v>
      </c>
      <c r="DS20" s="23">
        <v>604</v>
      </c>
      <c r="DT20" s="23">
        <v>0</v>
      </c>
      <c r="DU20" s="23">
        <v>0</v>
      </c>
      <c r="DV20" s="23">
        <v>957</v>
      </c>
      <c r="DW20" s="23">
        <v>0</v>
      </c>
      <c r="DX20" s="23">
        <v>0</v>
      </c>
      <c r="DY20" s="23">
        <v>7</v>
      </c>
      <c r="DZ20" s="23">
        <v>7</v>
      </c>
      <c r="EA20" s="23">
        <v>0</v>
      </c>
      <c r="EB20" s="23">
        <v>0</v>
      </c>
      <c r="EC20" s="23">
        <v>0</v>
      </c>
    </row>
    <row r="21" spans="1:133" ht="13.5" customHeight="1" x14ac:dyDescent="0.55000000000000004">
      <c r="A21" s="21" t="s">
        <v>44</v>
      </c>
      <c r="B21" s="22" t="s">
        <v>73</v>
      </c>
      <c r="C21" s="21" t="s">
        <v>74</v>
      </c>
      <c r="D21" s="23">
        <v>44717</v>
      </c>
      <c r="E21" s="23">
        <v>15511</v>
      </c>
      <c r="F21" s="23">
        <v>0</v>
      </c>
      <c r="G21" s="23">
        <v>0</v>
      </c>
      <c r="H21" s="23">
        <v>0</v>
      </c>
      <c r="I21" s="23">
        <v>0</v>
      </c>
      <c r="J21" s="23">
        <v>13648</v>
      </c>
      <c r="K21" s="23">
        <v>27</v>
      </c>
      <c r="L21" s="23">
        <v>13621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1536</v>
      </c>
      <c r="S21" s="23">
        <v>2</v>
      </c>
      <c r="T21" s="23">
        <v>1534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327</v>
      </c>
      <c r="AE21" s="23">
        <v>0</v>
      </c>
      <c r="AF21" s="23">
        <v>327</v>
      </c>
      <c r="AG21" s="23">
        <v>0</v>
      </c>
      <c r="AH21" s="23">
        <v>15869</v>
      </c>
      <c r="AI21" s="23">
        <v>0</v>
      </c>
      <c r="AJ21" s="23">
        <v>0</v>
      </c>
      <c r="AK21" s="23">
        <v>0</v>
      </c>
      <c r="AL21" s="23">
        <v>0</v>
      </c>
      <c r="AM21" s="23">
        <v>14389</v>
      </c>
      <c r="AN21" s="23">
        <v>317</v>
      </c>
      <c r="AO21" s="23">
        <v>186</v>
      </c>
      <c r="AP21" s="23">
        <v>13886</v>
      </c>
      <c r="AQ21" s="23">
        <v>0</v>
      </c>
      <c r="AR21" s="23">
        <v>0</v>
      </c>
      <c r="AS21" s="23">
        <v>0</v>
      </c>
      <c r="AT21" s="23">
        <v>0</v>
      </c>
      <c r="AU21" s="23">
        <v>1167</v>
      </c>
      <c r="AV21" s="23">
        <v>4</v>
      </c>
      <c r="AW21" s="23">
        <v>334</v>
      </c>
      <c r="AX21" s="23">
        <v>829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313</v>
      </c>
      <c r="BH21" s="23">
        <v>33</v>
      </c>
      <c r="BI21" s="23">
        <v>2</v>
      </c>
      <c r="BJ21" s="23">
        <v>278</v>
      </c>
      <c r="BK21" s="23">
        <v>13337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13337</v>
      </c>
      <c r="BU21" s="23">
        <v>0</v>
      </c>
      <c r="BV21" s="23">
        <v>11677</v>
      </c>
      <c r="BW21" s="23">
        <v>0</v>
      </c>
      <c r="BX21" s="23">
        <v>202</v>
      </c>
      <c r="BY21" s="23">
        <v>0</v>
      </c>
      <c r="BZ21" s="23">
        <v>0</v>
      </c>
      <c r="CA21" s="23">
        <v>1458</v>
      </c>
      <c r="CB21" s="23">
        <v>15511</v>
      </c>
      <c r="CC21" s="23">
        <v>0</v>
      </c>
      <c r="CD21" s="23">
        <v>13648</v>
      </c>
      <c r="CE21" s="23">
        <v>0</v>
      </c>
      <c r="CF21" s="23">
        <v>1536</v>
      </c>
      <c r="CG21" s="23">
        <v>0</v>
      </c>
      <c r="CH21" s="23">
        <v>0</v>
      </c>
      <c r="CI21" s="23">
        <v>327</v>
      </c>
      <c r="CJ21" s="23">
        <v>15511</v>
      </c>
      <c r="CK21" s="23">
        <v>0</v>
      </c>
      <c r="CL21" s="23">
        <v>13648</v>
      </c>
      <c r="CM21" s="23">
        <v>0</v>
      </c>
      <c r="CN21" s="23">
        <v>1536</v>
      </c>
      <c r="CO21" s="23">
        <v>0</v>
      </c>
      <c r="CP21" s="23">
        <v>0</v>
      </c>
      <c r="CQ21" s="23">
        <v>327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29206</v>
      </c>
      <c r="DA21" s="23">
        <v>0</v>
      </c>
      <c r="DB21" s="23">
        <v>26066</v>
      </c>
      <c r="DC21" s="23">
        <v>0</v>
      </c>
      <c r="DD21" s="23">
        <v>1369</v>
      </c>
      <c r="DE21" s="23">
        <v>0</v>
      </c>
      <c r="DF21" s="23">
        <v>0</v>
      </c>
      <c r="DG21" s="23">
        <v>1771</v>
      </c>
      <c r="DH21" s="23">
        <v>15869</v>
      </c>
      <c r="DI21" s="23">
        <v>0</v>
      </c>
      <c r="DJ21" s="23">
        <v>14389</v>
      </c>
      <c r="DK21" s="23">
        <v>0</v>
      </c>
      <c r="DL21" s="23">
        <v>1167</v>
      </c>
      <c r="DM21" s="23">
        <v>0</v>
      </c>
      <c r="DN21" s="23">
        <v>0</v>
      </c>
      <c r="DO21" s="23">
        <v>313</v>
      </c>
      <c r="DP21" s="23">
        <v>13337</v>
      </c>
      <c r="DQ21" s="23">
        <v>0</v>
      </c>
      <c r="DR21" s="23">
        <v>11677</v>
      </c>
      <c r="DS21" s="23">
        <v>0</v>
      </c>
      <c r="DT21" s="23">
        <v>202</v>
      </c>
      <c r="DU21" s="23">
        <v>0</v>
      </c>
      <c r="DV21" s="23">
        <v>0</v>
      </c>
      <c r="DW21" s="23">
        <v>1458</v>
      </c>
      <c r="DX21" s="23">
        <v>0</v>
      </c>
      <c r="DY21" s="23">
        <v>19</v>
      </c>
      <c r="DZ21" s="23">
        <v>0</v>
      </c>
      <c r="EA21" s="23">
        <v>0</v>
      </c>
      <c r="EB21" s="23">
        <v>19</v>
      </c>
      <c r="EC21" s="23">
        <v>0</v>
      </c>
    </row>
    <row r="22" spans="1:133" ht="13.5" customHeight="1" x14ac:dyDescent="0.55000000000000004">
      <c r="A22" s="21" t="s">
        <v>44</v>
      </c>
      <c r="B22" s="22" t="s">
        <v>75</v>
      </c>
      <c r="C22" s="21" t="s">
        <v>76</v>
      </c>
      <c r="D22" s="23">
        <v>30601</v>
      </c>
      <c r="E22" s="23">
        <v>23741</v>
      </c>
      <c r="F22" s="23">
        <v>0</v>
      </c>
      <c r="G22" s="23">
        <v>0</v>
      </c>
      <c r="H22" s="23">
        <v>0</v>
      </c>
      <c r="I22" s="23">
        <v>0</v>
      </c>
      <c r="J22" s="23">
        <v>17969</v>
      </c>
      <c r="K22" s="23">
        <v>278</v>
      </c>
      <c r="L22" s="23">
        <v>17691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1543</v>
      </c>
      <c r="S22" s="23">
        <v>848</v>
      </c>
      <c r="T22" s="23">
        <v>695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4229</v>
      </c>
      <c r="AE22" s="23">
        <v>413</v>
      </c>
      <c r="AF22" s="23">
        <v>3816</v>
      </c>
      <c r="AG22" s="23">
        <v>0</v>
      </c>
      <c r="AH22" s="23">
        <v>4661</v>
      </c>
      <c r="AI22" s="23">
        <v>0</v>
      </c>
      <c r="AJ22" s="23">
        <v>0</v>
      </c>
      <c r="AK22" s="23">
        <v>0</v>
      </c>
      <c r="AL22" s="23">
        <v>0</v>
      </c>
      <c r="AM22" s="23">
        <v>4596</v>
      </c>
      <c r="AN22" s="23">
        <v>0</v>
      </c>
      <c r="AO22" s="23">
        <v>4596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65</v>
      </c>
      <c r="AV22" s="23">
        <v>65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2199</v>
      </c>
      <c r="BL22" s="23">
        <v>2199</v>
      </c>
      <c r="BM22" s="23">
        <v>0</v>
      </c>
      <c r="BN22" s="23">
        <v>1807</v>
      </c>
      <c r="BO22" s="23">
        <v>0</v>
      </c>
      <c r="BP22" s="23">
        <v>0</v>
      </c>
      <c r="BQ22" s="23">
        <v>0</v>
      </c>
      <c r="BR22" s="23">
        <v>0</v>
      </c>
      <c r="BS22" s="23">
        <v>392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25940</v>
      </c>
      <c r="CC22" s="23">
        <v>0</v>
      </c>
      <c r="CD22" s="23">
        <v>19776</v>
      </c>
      <c r="CE22" s="23">
        <v>0</v>
      </c>
      <c r="CF22" s="23">
        <v>1543</v>
      </c>
      <c r="CG22" s="23">
        <v>0</v>
      </c>
      <c r="CH22" s="23">
        <v>0</v>
      </c>
      <c r="CI22" s="23">
        <v>4621</v>
      </c>
      <c r="CJ22" s="23">
        <v>23741</v>
      </c>
      <c r="CK22" s="23">
        <v>0</v>
      </c>
      <c r="CL22" s="23">
        <v>17969</v>
      </c>
      <c r="CM22" s="23">
        <v>0</v>
      </c>
      <c r="CN22" s="23">
        <v>1543</v>
      </c>
      <c r="CO22" s="23">
        <v>0</v>
      </c>
      <c r="CP22" s="23">
        <v>0</v>
      </c>
      <c r="CQ22" s="23">
        <v>4229</v>
      </c>
      <c r="CR22" s="23">
        <v>2199</v>
      </c>
      <c r="CS22" s="23">
        <v>0</v>
      </c>
      <c r="CT22" s="23">
        <v>1807</v>
      </c>
      <c r="CU22" s="23">
        <v>0</v>
      </c>
      <c r="CV22" s="23">
        <v>0</v>
      </c>
      <c r="CW22" s="23">
        <v>0</v>
      </c>
      <c r="CX22" s="23">
        <v>0</v>
      </c>
      <c r="CY22" s="23">
        <v>392</v>
      </c>
      <c r="CZ22" s="23">
        <v>4661</v>
      </c>
      <c r="DA22" s="23">
        <v>0</v>
      </c>
      <c r="DB22" s="23">
        <v>4596</v>
      </c>
      <c r="DC22" s="23">
        <v>0</v>
      </c>
      <c r="DD22" s="23">
        <v>65</v>
      </c>
      <c r="DE22" s="23">
        <v>0</v>
      </c>
      <c r="DF22" s="23">
        <v>0</v>
      </c>
      <c r="DG22" s="23">
        <v>0</v>
      </c>
      <c r="DH22" s="23">
        <v>4661</v>
      </c>
      <c r="DI22" s="23">
        <v>0</v>
      </c>
      <c r="DJ22" s="23">
        <v>4596</v>
      </c>
      <c r="DK22" s="23">
        <v>0</v>
      </c>
      <c r="DL22" s="23">
        <v>65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</row>
    <row r="23" spans="1:133" ht="13.5" customHeight="1" x14ac:dyDescent="0.55000000000000004">
      <c r="A23" s="21" t="s">
        <v>44</v>
      </c>
      <c r="B23" s="22" t="s">
        <v>77</v>
      </c>
      <c r="C23" s="21" t="s">
        <v>78</v>
      </c>
      <c r="D23" s="23">
        <v>58396</v>
      </c>
      <c r="E23" s="23">
        <v>40494</v>
      </c>
      <c r="F23" s="23">
        <v>0</v>
      </c>
      <c r="G23" s="23">
        <v>0</v>
      </c>
      <c r="H23" s="23">
        <v>0</v>
      </c>
      <c r="I23" s="23">
        <v>0</v>
      </c>
      <c r="J23" s="23">
        <v>28288</v>
      </c>
      <c r="K23" s="23">
        <v>12732</v>
      </c>
      <c r="L23" s="23">
        <v>15556</v>
      </c>
      <c r="M23" s="23">
        <v>0</v>
      </c>
      <c r="N23" s="23">
        <v>2465</v>
      </c>
      <c r="O23" s="23">
        <v>1116</v>
      </c>
      <c r="P23" s="23">
        <v>1349</v>
      </c>
      <c r="Q23" s="23">
        <v>0</v>
      </c>
      <c r="R23" s="23">
        <v>9151</v>
      </c>
      <c r="S23" s="23">
        <v>4413</v>
      </c>
      <c r="T23" s="23">
        <v>4738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89</v>
      </c>
      <c r="AA23" s="23">
        <v>0</v>
      </c>
      <c r="AB23" s="23">
        <v>89</v>
      </c>
      <c r="AC23" s="23">
        <v>0</v>
      </c>
      <c r="AD23" s="23">
        <v>501</v>
      </c>
      <c r="AE23" s="23">
        <v>501</v>
      </c>
      <c r="AF23" s="23">
        <v>0</v>
      </c>
      <c r="AG23" s="23">
        <v>0</v>
      </c>
      <c r="AH23" s="23">
        <v>15695</v>
      </c>
      <c r="AI23" s="23">
        <v>0</v>
      </c>
      <c r="AJ23" s="23">
        <v>0</v>
      </c>
      <c r="AK23" s="23">
        <v>0</v>
      </c>
      <c r="AL23" s="23">
        <v>0</v>
      </c>
      <c r="AM23" s="23">
        <v>15548</v>
      </c>
      <c r="AN23" s="23">
        <v>0</v>
      </c>
      <c r="AO23" s="23">
        <v>0</v>
      </c>
      <c r="AP23" s="23">
        <v>15548</v>
      </c>
      <c r="AQ23" s="23">
        <v>0</v>
      </c>
      <c r="AR23" s="23">
        <v>0</v>
      </c>
      <c r="AS23" s="23">
        <v>0</v>
      </c>
      <c r="AT23" s="23">
        <v>0</v>
      </c>
      <c r="AU23" s="23">
        <v>147</v>
      </c>
      <c r="AV23" s="23">
        <v>0</v>
      </c>
      <c r="AW23" s="23">
        <v>0</v>
      </c>
      <c r="AX23" s="23">
        <v>147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2207</v>
      </c>
      <c r="BL23" s="23">
        <v>2207</v>
      </c>
      <c r="BM23" s="23">
        <v>0</v>
      </c>
      <c r="BN23" s="23">
        <v>882</v>
      </c>
      <c r="BO23" s="23">
        <v>0</v>
      </c>
      <c r="BP23" s="23">
        <v>38</v>
      </c>
      <c r="BQ23" s="23">
        <v>0</v>
      </c>
      <c r="BR23" s="23">
        <v>14</v>
      </c>
      <c r="BS23" s="23">
        <v>1273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42701</v>
      </c>
      <c r="CC23" s="23">
        <v>0</v>
      </c>
      <c r="CD23" s="23">
        <v>29170</v>
      </c>
      <c r="CE23" s="23">
        <v>2465</v>
      </c>
      <c r="CF23" s="23">
        <v>9189</v>
      </c>
      <c r="CG23" s="23">
        <v>0</v>
      </c>
      <c r="CH23" s="23">
        <v>103</v>
      </c>
      <c r="CI23" s="23">
        <v>1774</v>
      </c>
      <c r="CJ23" s="23">
        <v>40494</v>
      </c>
      <c r="CK23" s="23">
        <v>0</v>
      </c>
      <c r="CL23" s="23">
        <v>28288</v>
      </c>
      <c r="CM23" s="23">
        <v>2465</v>
      </c>
      <c r="CN23" s="23">
        <v>9151</v>
      </c>
      <c r="CO23" s="23">
        <v>0</v>
      </c>
      <c r="CP23" s="23">
        <v>89</v>
      </c>
      <c r="CQ23" s="23">
        <v>501</v>
      </c>
      <c r="CR23" s="23">
        <v>2207</v>
      </c>
      <c r="CS23" s="23">
        <v>0</v>
      </c>
      <c r="CT23" s="23">
        <v>882</v>
      </c>
      <c r="CU23" s="23">
        <v>0</v>
      </c>
      <c r="CV23" s="23">
        <v>38</v>
      </c>
      <c r="CW23" s="23">
        <v>0</v>
      </c>
      <c r="CX23" s="23">
        <v>14</v>
      </c>
      <c r="CY23" s="23">
        <v>1273</v>
      </c>
      <c r="CZ23" s="23">
        <v>15695</v>
      </c>
      <c r="DA23" s="23">
        <v>0</v>
      </c>
      <c r="DB23" s="23">
        <v>15548</v>
      </c>
      <c r="DC23" s="23">
        <v>0</v>
      </c>
      <c r="DD23" s="23">
        <v>147</v>
      </c>
      <c r="DE23" s="23">
        <v>0</v>
      </c>
      <c r="DF23" s="23">
        <v>0</v>
      </c>
      <c r="DG23" s="23">
        <v>0</v>
      </c>
      <c r="DH23" s="23">
        <v>15695</v>
      </c>
      <c r="DI23" s="23">
        <v>0</v>
      </c>
      <c r="DJ23" s="23">
        <v>15548</v>
      </c>
      <c r="DK23" s="23">
        <v>0</v>
      </c>
      <c r="DL23" s="23">
        <v>147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60</v>
      </c>
      <c r="DZ23" s="23">
        <v>33</v>
      </c>
      <c r="EA23" s="23">
        <v>0</v>
      </c>
      <c r="EB23" s="23">
        <v>0</v>
      </c>
      <c r="EC23" s="23">
        <v>27</v>
      </c>
    </row>
    <row r="24" spans="1:133" ht="13.5" customHeight="1" x14ac:dyDescent="0.55000000000000004">
      <c r="A24" s="21" t="s">
        <v>44</v>
      </c>
      <c r="B24" s="22" t="s">
        <v>79</v>
      </c>
      <c r="C24" s="21" t="s">
        <v>80</v>
      </c>
      <c r="D24" s="23">
        <v>26555</v>
      </c>
      <c r="E24" s="23">
        <v>17621</v>
      </c>
      <c r="F24" s="23">
        <v>0</v>
      </c>
      <c r="G24" s="23">
        <v>0</v>
      </c>
      <c r="H24" s="23">
        <v>0</v>
      </c>
      <c r="I24" s="23">
        <v>0</v>
      </c>
      <c r="J24" s="23">
        <v>12781</v>
      </c>
      <c r="K24" s="23">
        <v>0</v>
      </c>
      <c r="L24" s="23">
        <v>12781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2359</v>
      </c>
      <c r="S24" s="23">
        <v>0</v>
      </c>
      <c r="T24" s="23">
        <v>2359</v>
      </c>
      <c r="U24" s="23">
        <v>0</v>
      </c>
      <c r="V24" s="23">
        <v>3</v>
      </c>
      <c r="W24" s="23">
        <v>0</v>
      </c>
      <c r="X24" s="23">
        <v>3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2481</v>
      </c>
      <c r="AE24" s="23">
        <v>0</v>
      </c>
      <c r="AF24" s="23">
        <v>2481</v>
      </c>
      <c r="AG24" s="23">
        <v>0</v>
      </c>
      <c r="AH24" s="23">
        <v>7386</v>
      </c>
      <c r="AI24" s="23">
        <v>0</v>
      </c>
      <c r="AJ24" s="23">
        <v>0</v>
      </c>
      <c r="AK24" s="23">
        <v>0</v>
      </c>
      <c r="AL24" s="23">
        <v>0</v>
      </c>
      <c r="AM24" s="23">
        <v>6436</v>
      </c>
      <c r="AN24" s="23">
        <v>0</v>
      </c>
      <c r="AO24" s="23">
        <v>6436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863</v>
      </c>
      <c r="AV24" s="23">
        <v>0</v>
      </c>
      <c r="AW24" s="23">
        <v>815</v>
      </c>
      <c r="AX24" s="23">
        <v>48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87</v>
      </c>
      <c r="BH24" s="23">
        <v>0</v>
      </c>
      <c r="BI24" s="23">
        <v>87</v>
      </c>
      <c r="BJ24" s="23">
        <v>0</v>
      </c>
      <c r="BK24" s="23">
        <v>1548</v>
      </c>
      <c r="BL24" s="23">
        <v>1548</v>
      </c>
      <c r="BM24" s="23">
        <v>0</v>
      </c>
      <c r="BN24" s="23">
        <v>1263</v>
      </c>
      <c r="BO24" s="23">
        <v>0</v>
      </c>
      <c r="BP24" s="23">
        <v>0</v>
      </c>
      <c r="BQ24" s="23">
        <v>0</v>
      </c>
      <c r="BR24" s="23">
        <v>0</v>
      </c>
      <c r="BS24" s="23">
        <v>285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0</v>
      </c>
      <c r="BZ24" s="23">
        <v>0</v>
      </c>
      <c r="CA24" s="23">
        <v>0</v>
      </c>
      <c r="CB24" s="23">
        <v>19169</v>
      </c>
      <c r="CC24" s="23">
        <v>0</v>
      </c>
      <c r="CD24" s="23">
        <v>14044</v>
      </c>
      <c r="CE24" s="23">
        <v>0</v>
      </c>
      <c r="CF24" s="23">
        <v>2359</v>
      </c>
      <c r="CG24" s="23">
        <v>3</v>
      </c>
      <c r="CH24" s="23">
        <v>0</v>
      </c>
      <c r="CI24" s="23">
        <v>2766</v>
      </c>
      <c r="CJ24" s="23">
        <v>17621</v>
      </c>
      <c r="CK24" s="23">
        <v>0</v>
      </c>
      <c r="CL24" s="23">
        <v>12781</v>
      </c>
      <c r="CM24" s="23">
        <v>0</v>
      </c>
      <c r="CN24" s="23">
        <v>2359</v>
      </c>
      <c r="CO24" s="23">
        <v>3</v>
      </c>
      <c r="CP24" s="23">
        <v>0</v>
      </c>
      <c r="CQ24" s="23">
        <v>2481</v>
      </c>
      <c r="CR24" s="23">
        <v>1548</v>
      </c>
      <c r="CS24" s="23">
        <v>0</v>
      </c>
      <c r="CT24" s="23">
        <v>1263</v>
      </c>
      <c r="CU24" s="23">
        <v>0</v>
      </c>
      <c r="CV24" s="23">
        <v>0</v>
      </c>
      <c r="CW24" s="23">
        <v>0</v>
      </c>
      <c r="CX24" s="23">
        <v>0</v>
      </c>
      <c r="CY24" s="23">
        <v>285</v>
      </c>
      <c r="CZ24" s="23">
        <v>7386</v>
      </c>
      <c r="DA24" s="23">
        <v>0</v>
      </c>
      <c r="DB24" s="23">
        <v>6436</v>
      </c>
      <c r="DC24" s="23">
        <v>0</v>
      </c>
      <c r="DD24" s="23">
        <v>863</v>
      </c>
      <c r="DE24" s="23">
        <v>0</v>
      </c>
      <c r="DF24" s="23">
        <v>0</v>
      </c>
      <c r="DG24" s="23">
        <v>87</v>
      </c>
      <c r="DH24" s="23">
        <v>7386</v>
      </c>
      <c r="DI24" s="23">
        <v>0</v>
      </c>
      <c r="DJ24" s="23">
        <v>6436</v>
      </c>
      <c r="DK24" s="23">
        <v>0</v>
      </c>
      <c r="DL24" s="23">
        <v>863</v>
      </c>
      <c r="DM24" s="23">
        <v>0</v>
      </c>
      <c r="DN24" s="23">
        <v>0</v>
      </c>
      <c r="DO24" s="23">
        <v>87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0</v>
      </c>
      <c r="DV24" s="23">
        <v>0</v>
      </c>
      <c r="DW24" s="23">
        <v>0</v>
      </c>
      <c r="DX24" s="23">
        <v>0</v>
      </c>
      <c r="DY24" s="23">
        <v>6</v>
      </c>
      <c r="DZ24" s="23">
        <v>0</v>
      </c>
      <c r="EA24" s="23">
        <v>6</v>
      </c>
      <c r="EB24" s="23">
        <v>0</v>
      </c>
      <c r="EC24" s="23">
        <v>0</v>
      </c>
    </row>
    <row r="25" spans="1:133" ht="13.5" customHeight="1" x14ac:dyDescent="0.55000000000000004">
      <c r="A25" s="21" t="s">
        <v>44</v>
      </c>
      <c r="B25" s="22" t="s">
        <v>81</v>
      </c>
      <c r="C25" s="21" t="s">
        <v>82</v>
      </c>
      <c r="D25" s="23">
        <v>31452</v>
      </c>
      <c r="E25" s="23">
        <v>22340</v>
      </c>
      <c r="F25" s="23">
        <v>0</v>
      </c>
      <c r="G25" s="23">
        <v>0</v>
      </c>
      <c r="H25" s="23">
        <v>0</v>
      </c>
      <c r="I25" s="23">
        <v>0</v>
      </c>
      <c r="J25" s="23">
        <v>17066</v>
      </c>
      <c r="K25" s="23">
        <v>3050</v>
      </c>
      <c r="L25" s="23">
        <v>14016</v>
      </c>
      <c r="M25" s="23">
        <v>0</v>
      </c>
      <c r="N25" s="23">
        <v>203</v>
      </c>
      <c r="O25" s="23">
        <v>13</v>
      </c>
      <c r="P25" s="23">
        <v>190</v>
      </c>
      <c r="Q25" s="23">
        <v>0</v>
      </c>
      <c r="R25" s="23">
        <v>3319</v>
      </c>
      <c r="S25" s="23">
        <v>3319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18</v>
      </c>
      <c r="AA25" s="23">
        <v>18</v>
      </c>
      <c r="AB25" s="23">
        <v>0</v>
      </c>
      <c r="AC25" s="23">
        <v>0</v>
      </c>
      <c r="AD25" s="23">
        <v>1734</v>
      </c>
      <c r="AE25" s="23">
        <v>113</v>
      </c>
      <c r="AF25" s="23">
        <v>1621</v>
      </c>
      <c r="AG25" s="23">
        <v>0</v>
      </c>
      <c r="AH25" s="23">
        <v>8697</v>
      </c>
      <c r="AI25" s="23">
        <v>0</v>
      </c>
      <c r="AJ25" s="23">
        <v>0</v>
      </c>
      <c r="AK25" s="23">
        <v>0</v>
      </c>
      <c r="AL25" s="23">
        <v>0</v>
      </c>
      <c r="AM25" s="23">
        <v>8678</v>
      </c>
      <c r="AN25" s="23">
        <v>0</v>
      </c>
      <c r="AO25" s="23">
        <v>0</v>
      </c>
      <c r="AP25" s="23">
        <v>8678</v>
      </c>
      <c r="AQ25" s="23">
        <v>0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19</v>
      </c>
      <c r="BH25" s="23">
        <v>0</v>
      </c>
      <c r="BI25" s="23">
        <v>0</v>
      </c>
      <c r="BJ25" s="23">
        <v>19</v>
      </c>
      <c r="BK25" s="23">
        <v>415</v>
      </c>
      <c r="BL25" s="23">
        <v>415</v>
      </c>
      <c r="BM25" s="23">
        <v>0</v>
      </c>
      <c r="BN25" s="23">
        <v>0</v>
      </c>
      <c r="BO25" s="23">
        <v>44</v>
      </c>
      <c r="BP25" s="23">
        <v>0</v>
      </c>
      <c r="BQ25" s="23">
        <v>0</v>
      </c>
      <c r="BR25" s="23">
        <v>0</v>
      </c>
      <c r="BS25" s="23">
        <v>371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  <c r="CB25" s="23">
        <v>22755</v>
      </c>
      <c r="CC25" s="23">
        <v>0</v>
      </c>
      <c r="CD25" s="23">
        <v>17066</v>
      </c>
      <c r="CE25" s="23">
        <v>247</v>
      </c>
      <c r="CF25" s="23">
        <v>3319</v>
      </c>
      <c r="CG25" s="23">
        <v>0</v>
      </c>
      <c r="CH25" s="23">
        <v>18</v>
      </c>
      <c r="CI25" s="23">
        <v>2105</v>
      </c>
      <c r="CJ25" s="23">
        <v>22340</v>
      </c>
      <c r="CK25" s="23">
        <v>0</v>
      </c>
      <c r="CL25" s="23">
        <v>17066</v>
      </c>
      <c r="CM25" s="23">
        <v>203</v>
      </c>
      <c r="CN25" s="23">
        <v>3319</v>
      </c>
      <c r="CO25" s="23">
        <v>0</v>
      </c>
      <c r="CP25" s="23">
        <v>18</v>
      </c>
      <c r="CQ25" s="23">
        <v>1734</v>
      </c>
      <c r="CR25" s="23">
        <v>415</v>
      </c>
      <c r="CS25" s="23">
        <v>0</v>
      </c>
      <c r="CT25" s="23">
        <v>0</v>
      </c>
      <c r="CU25" s="23">
        <v>44</v>
      </c>
      <c r="CV25" s="23">
        <v>0</v>
      </c>
      <c r="CW25" s="23">
        <v>0</v>
      </c>
      <c r="CX25" s="23">
        <v>0</v>
      </c>
      <c r="CY25" s="23">
        <v>371</v>
      </c>
      <c r="CZ25" s="23">
        <v>8697</v>
      </c>
      <c r="DA25" s="23">
        <v>0</v>
      </c>
      <c r="DB25" s="23">
        <v>8678</v>
      </c>
      <c r="DC25" s="23">
        <v>0</v>
      </c>
      <c r="DD25" s="23">
        <v>0</v>
      </c>
      <c r="DE25" s="23">
        <v>0</v>
      </c>
      <c r="DF25" s="23">
        <v>0</v>
      </c>
      <c r="DG25" s="23">
        <v>19</v>
      </c>
      <c r="DH25" s="23">
        <v>8697</v>
      </c>
      <c r="DI25" s="23">
        <v>0</v>
      </c>
      <c r="DJ25" s="23">
        <v>8678</v>
      </c>
      <c r="DK25" s="23">
        <v>0</v>
      </c>
      <c r="DL25" s="23">
        <v>0</v>
      </c>
      <c r="DM25" s="23">
        <v>0</v>
      </c>
      <c r="DN25" s="23">
        <v>0</v>
      </c>
      <c r="DO25" s="23">
        <v>19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5</v>
      </c>
      <c r="DZ25" s="23">
        <v>5</v>
      </c>
      <c r="EA25" s="23">
        <v>0</v>
      </c>
      <c r="EB25" s="23">
        <v>0</v>
      </c>
      <c r="EC25" s="23">
        <v>0</v>
      </c>
    </row>
    <row r="26" spans="1:133" ht="13.5" customHeight="1" x14ac:dyDescent="0.55000000000000004">
      <c r="A26" s="21" t="s">
        <v>44</v>
      </c>
      <c r="B26" s="22" t="s">
        <v>83</v>
      </c>
      <c r="C26" s="21" t="s">
        <v>84</v>
      </c>
      <c r="D26" s="23">
        <v>31740</v>
      </c>
      <c r="E26" s="23">
        <v>23280</v>
      </c>
      <c r="F26" s="23">
        <v>20270</v>
      </c>
      <c r="G26" s="23">
        <v>647</v>
      </c>
      <c r="H26" s="23">
        <v>19623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1977</v>
      </c>
      <c r="S26" s="23">
        <v>4</v>
      </c>
      <c r="T26" s="23">
        <v>1973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1033</v>
      </c>
      <c r="AE26" s="23">
        <v>426</v>
      </c>
      <c r="AF26" s="23">
        <v>607</v>
      </c>
      <c r="AG26" s="23">
        <v>0</v>
      </c>
      <c r="AH26" s="23">
        <v>7455</v>
      </c>
      <c r="AI26" s="23">
        <v>7455</v>
      </c>
      <c r="AJ26" s="23">
        <v>0</v>
      </c>
      <c r="AK26" s="23">
        <v>7455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0</v>
      </c>
      <c r="BJ26" s="23">
        <v>0</v>
      </c>
      <c r="BK26" s="23">
        <v>1005</v>
      </c>
      <c r="BL26" s="23">
        <v>5</v>
      </c>
      <c r="BM26" s="23">
        <v>0</v>
      </c>
      <c r="BN26" s="23">
        <v>0</v>
      </c>
      <c r="BO26" s="23">
        <v>0</v>
      </c>
      <c r="BP26" s="23">
        <v>5</v>
      </c>
      <c r="BQ26" s="23">
        <v>0</v>
      </c>
      <c r="BR26" s="23">
        <v>0</v>
      </c>
      <c r="BS26" s="23">
        <v>0</v>
      </c>
      <c r="BT26" s="23">
        <v>1000</v>
      </c>
      <c r="BU26" s="23">
        <v>604</v>
      </c>
      <c r="BV26" s="23">
        <v>0</v>
      </c>
      <c r="BW26" s="23">
        <v>0</v>
      </c>
      <c r="BX26" s="23">
        <v>0</v>
      </c>
      <c r="BY26" s="23">
        <v>0</v>
      </c>
      <c r="BZ26" s="23">
        <v>285</v>
      </c>
      <c r="CA26" s="23">
        <v>111</v>
      </c>
      <c r="CB26" s="23">
        <v>23285</v>
      </c>
      <c r="CC26" s="23">
        <v>20270</v>
      </c>
      <c r="CD26" s="23">
        <v>0</v>
      </c>
      <c r="CE26" s="23">
        <v>0</v>
      </c>
      <c r="CF26" s="23">
        <v>1982</v>
      </c>
      <c r="CG26" s="23">
        <v>0</v>
      </c>
      <c r="CH26" s="23">
        <v>0</v>
      </c>
      <c r="CI26" s="23">
        <v>1033</v>
      </c>
      <c r="CJ26" s="23">
        <v>23280</v>
      </c>
      <c r="CK26" s="23">
        <v>20270</v>
      </c>
      <c r="CL26" s="23">
        <v>0</v>
      </c>
      <c r="CM26" s="23">
        <v>0</v>
      </c>
      <c r="CN26" s="23">
        <v>1977</v>
      </c>
      <c r="CO26" s="23">
        <v>0</v>
      </c>
      <c r="CP26" s="23">
        <v>0</v>
      </c>
      <c r="CQ26" s="23">
        <v>1033</v>
      </c>
      <c r="CR26" s="23">
        <v>5</v>
      </c>
      <c r="CS26" s="23">
        <v>0</v>
      </c>
      <c r="CT26" s="23">
        <v>0</v>
      </c>
      <c r="CU26" s="23">
        <v>0</v>
      </c>
      <c r="CV26" s="23">
        <v>5</v>
      </c>
      <c r="CW26" s="23">
        <v>0</v>
      </c>
      <c r="CX26" s="23">
        <v>0</v>
      </c>
      <c r="CY26" s="23">
        <v>0</v>
      </c>
      <c r="CZ26" s="23">
        <v>8455</v>
      </c>
      <c r="DA26" s="23">
        <v>8059</v>
      </c>
      <c r="DB26" s="23">
        <v>0</v>
      </c>
      <c r="DC26" s="23">
        <v>0</v>
      </c>
      <c r="DD26" s="23">
        <v>0</v>
      </c>
      <c r="DE26" s="23">
        <v>0</v>
      </c>
      <c r="DF26" s="23">
        <v>285</v>
      </c>
      <c r="DG26" s="23">
        <v>111</v>
      </c>
      <c r="DH26" s="23">
        <v>7455</v>
      </c>
      <c r="DI26" s="23">
        <v>7455</v>
      </c>
      <c r="DJ26" s="23">
        <v>0</v>
      </c>
      <c r="DK26" s="23">
        <v>0</v>
      </c>
      <c r="DL26" s="23">
        <v>0</v>
      </c>
      <c r="DM26" s="23">
        <v>0</v>
      </c>
      <c r="DN26" s="23">
        <v>0</v>
      </c>
      <c r="DO26" s="23">
        <v>0</v>
      </c>
      <c r="DP26" s="23">
        <v>1000</v>
      </c>
      <c r="DQ26" s="23">
        <v>604</v>
      </c>
      <c r="DR26" s="23">
        <v>0</v>
      </c>
      <c r="DS26" s="23">
        <v>0</v>
      </c>
      <c r="DT26" s="23">
        <v>0</v>
      </c>
      <c r="DU26" s="23">
        <v>0</v>
      </c>
      <c r="DV26" s="23">
        <v>285</v>
      </c>
      <c r="DW26" s="23">
        <v>111</v>
      </c>
      <c r="DX26" s="23">
        <v>0</v>
      </c>
      <c r="DY26" s="23">
        <v>0</v>
      </c>
      <c r="DZ26" s="23">
        <v>0</v>
      </c>
      <c r="EA26" s="23">
        <v>0</v>
      </c>
      <c r="EB26" s="23">
        <v>0</v>
      </c>
      <c r="EC26" s="23">
        <v>0</v>
      </c>
    </row>
    <row r="27" spans="1:133" ht="13.5" customHeight="1" x14ac:dyDescent="0.55000000000000004">
      <c r="A27" s="21" t="s">
        <v>44</v>
      </c>
      <c r="B27" s="22" t="s">
        <v>85</v>
      </c>
      <c r="C27" s="21" t="s">
        <v>86</v>
      </c>
      <c r="D27" s="23">
        <v>49102</v>
      </c>
      <c r="E27" s="23">
        <v>30279</v>
      </c>
      <c r="F27" s="23">
        <v>0</v>
      </c>
      <c r="G27" s="23">
        <v>0</v>
      </c>
      <c r="H27" s="23">
        <v>0</v>
      </c>
      <c r="I27" s="23">
        <v>0</v>
      </c>
      <c r="J27" s="23">
        <v>25636</v>
      </c>
      <c r="K27" s="23">
        <v>0</v>
      </c>
      <c r="L27" s="23">
        <v>25636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4057</v>
      </c>
      <c r="S27" s="23">
        <v>0</v>
      </c>
      <c r="T27" s="23">
        <v>4057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586</v>
      </c>
      <c r="AE27" s="23">
        <v>0</v>
      </c>
      <c r="AF27" s="23">
        <v>586</v>
      </c>
      <c r="AG27" s="23">
        <v>0</v>
      </c>
      <c r="AH27" s="23">
        <v>15062</v>
      </c>
      <c r="AI27" s="23">
        <v>0</v>
      </c>
      <c r="AJ27" s="23">
        <v>0</v>
      </c>
      <c r="AK27" s="23">
        <v>0</v>
      </c>
      <c r="AL27" s="23">
        <v>0</v>
      </c>
      <c r="AM27" s="23">
        <v>14739</v>
      </c>
      <c r="AN27" s="23">
        <v>18</v>
      </c>
      <c r="AO27" s="23">
        <v>0</v>
      </c>
      <c r="AP27" s="23">
        <v>14721</v>
      </c>
      <c r="AQ27" s="23">
        <v>0</v>
      </c>
      <c r="AR27" s="23">
        <v>0</v>
      </c>
      <c r="AS27" s="23">
        <v>0</v>
      </c>
      <c r="AT27" s="23">
        <v>0</v>
      </c>
      <c r="AU27" s="23">
        <v>82</v>
      </c>
      <c r="AV27" s="23">
        <v>0</v>
      </c>
      <c r="AW27" s="23">
        <v>0</v>
      </c>
      <c r="AX27" s="23">
        <v>82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241</v>
      </c>
      <c r="BH27" s="23">
        <v>0</v>
      </c>
      <c r="BI27" s="23">
        <v>0</v>
      </c>
      <c r="BJ27" s="23">
        <v>241</v>
      </c>
      <c r="BK27" s="23">
        <v>3761</v>
      </c>
      <c r="BL27" s="23">
        <v>1234</v>
      </c>
      <c r="BM27" s="23">
        <v>0</v>
      </c>
      <c r="BN27" s="23">
        <v>138</v>
      </c>
      <c r="BO27" s="23">
        <v>0</v>
      </c>
      <c r="BP27" s="23">
        <v>0</v>
      </c>
      <c r="BQ27" s="23">
        <v>0</v>
      </c>
      <c r="BR27" s="23">
        <v>0</v>
      </c>
      <c r="BS27" s="23">
        <v>1096</v>
      </c>
      <c r="BT27" s="23">
        <v>2527</v>
      </c>
      <c r="BU27" s="23">
        <v>0</v>
      </c>
      <c r="BV27" s="23">
        <v>2205</v>
      </c>
      <c r="BW27" s="23">
        <v>0</v>
      </c>
      <c r="BX27" s="23">
        <v>0</v>
      </c>
      <c r="BY27" s="23">
        <v>0</v>
      </c>
      <c r="BZ27" s="23">
        <v>0</v>
      </c>
      <c r="CA27" s="23">
        <v>322</v>
      </c>
      <c r="CB27" s="23">
        <v>31513</v>
      </c>
      <c r="CC27" s="23">
        <v>0</v>
      </c>
      <c r="CD27" s="23">
        <v>25774</v>
      </c>
      <c r="CE27" s="23">
        <v>0</v>
      </c>
      <c r="CF27" s="23">
        <v>4057</v>
      </c>
      <c r="CG27" s="23">
        <v>0</v>
      </c>
      <c r="CH27" s="23">
        <v>0</v>
      </c>
      <c r="CI27" s="23">
        <v>1682</v>
      </c>
      <c r="CJ27" s="23">
        <v>30279</v>
      </c>
      <c r="CK27" s="23">
        <v>0</v>
      </c>
      <c r="CL27" s="23">
        <v>25636</v>
      </c>
      <c r="CM27" s="23">
        <v>0</v>
      </c>
      <c r="CN27" s="23">
        <v>4057</v>
      </c>
      <c r="CO27" s="23">
        <v>0</v>
      </c>
      <c r="CP27" s="23">
        <v>0</v>
      </c>
      <c r="CQ27" s="23">
        <v>586</v>
      </c>
      <c r="CR27" s="23">
        <v>1234</v>
      </c>
      <c r="CS27" s="23">
        <v>0</v>
      </c>
      <c r="CT27" s="23">
        <v>138</v>
      </c>
      <c r="CU27" s="23">
        <v>0</v>
      </c>
      <c r="CV27" s="23">
        <v>0</v>
      </c>
      <c r="CW27" s="23">
        <v>0</v>
      </c>
      <c r="CX27" s="23">
        <v>0</v>
      </c>
      <c r="CY27" s="23">
        <v>1096</v>
      </c>
      <c r="CZ27" s="23">
        <v>17589</v>
      </c>
      <c r="DA27" s="23">
        <v>0</v>
      </c>
      <c r="DB27" s="23">
        <v>16944</v>
      </c>
      <c r="DC27" s="23">
        <v>0</v>
      </c>
      <c r="DD27" s="23">
        <v>82</v>
      </c>
      <c r="DE27" s="23">
        <v>0</v>
      </c>
      <c r="DF27" s="23">
        <v>0</v>
      </c>
      <c r="DG27" s="23">
        <v>563</v>
      </c>
      <c r="DH27" s="23">
        <v>15062</v>
      </c>
      <c r="DI27" s="23">
        <v>0</v>
      </c>
      <c r="DJ27" s="23">
        <v>14739</v>
      </c>
      <c r="DK27" s="23">
        <v>0</v>
      </c>
      <c r="DL27" s="23">
        <v>82</v>
      </c>
      <c r="DM27" s="23">
        <v>0</v>
      </c>
      <c r="DN27" s="23">
        <v>0</v>
      </c>
      <c r="DO27" s="23">
        <v>241</v>
      </c>
      <c r="DP27" s="23">
        <v>2527</v>
      </c>
      <c r="DQ27" s="23">
        <v>0</v>
      </c>
      <c r="DR27" s="23">
        <v>2205</v>
      </c>
      <c r="DS27" s="23">
        <v>0</v>
      </c>
      <c r="DT27" s="23">
        <v>0</v>
      </c>
      <c r="DU27" s="23">
        <v>0</v>
      </c>
      <c r="DV27" s="23">
        <v>0</v>
      </c>
      <c r="DW27" s="23">
        <v>322</v>
      </c>
      <c r="DX27" s="23">
        <v>0</v>
      </c>
      <c r="DY27" s="23">
        <v>0</v>
      </c>
      <c r="DZ27" s="23">
        <v>0</v>
      </c>
      <c r="EA27" s="23">
        <v>0</v>
      </c>
      <c r="EB27" s="23">
        <v>0</v>
      </c>
      <c r="EC27" s="23">
        <v>0</v>
      </c>
    </row>
    <row r="28" spans="1:133" ht="13.5" customHeight="1" x14ac:dyDescent="0.55000000000000004">
      <c r="A28" s="21" t="s">
        <v>44</v>
      </c>
      <c r="B28" s="22" t="s">
        <v>87</v>
      </c>
      <c r="C28" s="21" t="s">
        <v>88</v>
      </c>
      <c r="D28" s="23">
        <v>41162</v>
      </c>
      <c r="E28" s="23">
        <v>22623</v>
      </c>
      <c r="F28" s="23">
        <v>0</v>
      </c>
      <c r="G28" s="23">
        <v>0</v>
      </c>
      <c r="H28" s="23">
        <v>0</v>
      </c>
      <c r="I28" s="23">
        <v>0</v>
      </c>
      <c r="J28" s="23">
        <v>20240</v>
      </c>
      <c r="K28" s="23">
        <v>0</v>
      </c>
      <c r="L28" s="23">
        <v>20240</v>
      </c>
      <c r="M28" s="23">
        <v>0</v>
      </c>
      <c r="N28" s="23">
        <v>393</v>
      </c>
      <c r="O28" s="23">
        <v>393</v>
      </c>
      <c r="P28" s="23">
        <v>0</v>
      </c>
      <c r="Q28" s="23">
        <v>0</v>
      </c>
      <c r="R28" s="23">
        <v>1197</v>
      </c>
      <c r="S28" s="23">
        <v>260</v>
      </c>
      <c r="T28" s="23">
        <v>937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63</v>
      </c>
      <c r="AA28" s="23">
        <v>63</v>
      </c>
      <c r="AB28" s="23">
        <v>0</v>
      </c>
      <c r="AC28" s="23">
        <v>0</v>
      </c>
      <c r="AD28" s="23">
        <v>730</v>
      </c>
      <c r="AE28" s="23">
        <v>730</v>
      </c>
      <c r="AF28" s="23">
        <v>0</v>
      </c>
      <c r="AG28" s="23">
        <v>0</v>
      </c>
      <c r="AH28" s="23">
        <v>11548</v>
      </c>
      <c r="AI28" s="23">
        <v>0</v>
      </c>
      <c r="AJ28" s="23">
        <v>0</v>
      </c>
      <c r="AK28" s="23">
        <v>0</v>
      </c>
      <c r="AL28" s="23">
        <v>0</v>
      </c>
      <c r="AM28" s="23">
        <v>11434</v>
      </c>
      <c r="AN28" s="23">
        <v>0</v>
      </c>
      <c r="AO28" s="23">
        <v>0</v>
      </c>
      <c r="AP28" s="23">
        <v>11434</v>
      </c>
      <c r="AQ28" s="23">
        <v>0</v>
      </c>
      <c r="AR28" s="23">
        <v>0</v>
      </c>
      <c r="AS28" s="23">
        <v>0</v>
      </c>
      <c r="AT28" s="23">
        <v>0</v>
      </c>
      <c r="AU28" s="23">
        <v>17</v>
      </c>
      <c r="AV28" s="23">
        <v>0</v>
      </c>
      <c r="AW28" s="23">
        <v>0</v>
      </c>
      <c r="AX28" s="23">
        <v>17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97</v>
      </c>
      <c r="BH28" s="23">
        <v>0</v>
      </c>
      <c r="BI28" s="23">
        <v>0</v>
      </c>
      <c r="BJ28" s="23">
        <v>97</v>
      </c>
      <c r="BK28" s="23">
        <v>6991</v>
      </c>
      <c r="BL28" s="23">
        <v>2483</v>
      </c>
      <c r="BM28" s="23">
        <v>0</v>
      </c>
      <c r="BN28" s="23">
        <v>0</v>
      </c>
      <c r="BO28" s="23">
        <v>0</v>
      </c>
      <c r="BP28" s="23">
        <v>221</v>
      </c>
      <c r="BQ28" s="23">
        <v>0</v>
      </c>
      <c r="BR28" s="23">
        <v>0</v>
      </c>
      <c r="BS28" s="23">
        <v>2262</v>
      </c>
      <c r="BT28" s="23">
        <v>4508</v>
      </c>
      <c r="BU28" s="23">
        <v>0</v>
      </c>
      <c r="BV28" s="23">
        <v>330</v>
      </c>
      <c r="BW28" s="23">
        <v>0</v>
      </c>
      <c r="BX28" s="23">
        <v>9</v>
      </c>
      <c r="BY28" s="23">
        <v>0</v>
      </c>
      <c r="BZ28" s="23">
        <v>0</v>
      </c>
      <c r="CA28" s="23">
        <v>4169</v>
      </c>
      <c r="CB28" s="23">
        <v>25106</v>
      </c>
      <c r="CC28" s="23">
        <v>0</v>
      </c>
      <c r="CD28" s="23">
        <v>20240</v>
      </c>
      <c r="CE28" s="23">
        <v>393</v>
      </c>
      <c r="CF28" s="23">
        <v>1418</v>
      </c>
      <c r="CG28" s="23">
        <v>0</v>
      </c>
      <c r="CH28" s="23">
        <v>63</v>
      </c>
      <c r="CI28" s="23">
        <v>2992</v>
      </c>
      <c r="CJ28" s="23">
        <v>22623</v>
      </c>
      <c r="CK28" s="23">
        <v>0</v>
      </c>
      <c r="CL28" s="23">
        <v>20240</v>
      </c>
      <c r="CM28" s="23">
        <v>393</v>
      </c>
      <c r="CN28" s="23">
        <v>1197</v>
      </c>
      <c r="CO28" s="23">
        <v>0</v>
      </c>
      <c r="CP28" s="23">
        <v>63</v>
      </c>
      <c r="CQ28" s="23">
        <v>730</v>
      </c>
      <c r="CR28" s="23">
        <v>2483</v>
      </c>
      <c r="CS28" s="23">
        <v>0</v>
      </c>
      <c r="CT28" s="23">
        <v>0</v>
      </c>
      <c r="CU28" s="23">
        <v>0</v>
      </c>
      <c r="CV28" s="23">
        <v>221</v>
      </c>
      <c r="CW28" s="23">
        <v>0</v>
      </c>
      <c r="CX28" s="23">
        <v>0</v>
      </c>
      <c r="CY28" s="23">
        <v>2262</v>
      </c>
      <c r="CZ28" s="23">
        <v>16056</v>
      </c>
      <c r="DA28" s="23">
        <v>0</v>
      </c>
      <c r="DB28" s="23">
        <v>11764</v>
      </c>
      <c r="DC28" s="23">
        <v>0</v>
      </c>
      <c r="DD28" s="23">
        <v>26</v>
      </c>
      <c r="DE28" s="23">
        <v>0</v>
      </c>
      <c r="DF28" s="23">
        <v>0</v>
      </c>
      <c r="DG28" s="23">
        <v>4266</v>
      </c>
      <c r="DH28" s="23">
        <v>11548</v>
      </c>
      <c r="DI28" s="23">
        <v>0</v>
      </c>
      <c r="DJ28" s="23">
        <v>11434</v>
      </c>
      <c r="DK28" s="23">
        <v>0</v>
      </c>
      <c r="DL28" s="23">
        <v>17</v>
      </c>
      <c r="DM28" s="23">
        <v>0</v>
      </c>
      <c r="DN28" s="23">
        <v>0</v>
      </c>
      <c r="DO28" s="23">
        <v>97</v>
      </c>
      <c r="DP28" s="23">
        <v>4508</v>
      </c>
      <c r="DQ28" s="23">
        <v>0</v>
      </c>
      <c r="DR28" s="23">
        <v>330</v>
      </c>
      <c r="DS28" s="23">
        <v>0</v>
      </c>
      <c r="DT28" s="23">
        <v>9</v>
      </c>
      <c r="DU28" s="23">
        <v>0</v>
      </c>
      <c r="DV28" s="23">
        <v>0</v>
      </c>
      <c r="DW28" s="23">
        <v>4169</v>
      </c>
      <c r="DX28" s="23">
        <v>0</v>
      </c>
      <c r="DY28" s="23">
        <v>10</v>
      </c>
      <c r="DZ28" s="23">
        <v>0</v>
      </c>
      <c r="EA28" s="23">
        <v>0</v>
      </c>
      <c r="EB28" s="23">
        <v>0</v>
      </c>
      <c r="EC28" s="23">
        <v>10</v>
      </c>
    </row>
    <row r="29" spans="1:133" ht="13.5" customHeight="1" x14ac:dyDescent="0.55000000000000004">
      <c r="A29" s="21" t="s">
        <v>44</v>
      </c>
      <c r="B29" s="22" t="s">
        <v>89</v>
      </c>
      <c r="C29" s="21" t="s">
        <v>90</v>
      </c>
      <c r="D29" s="23">
        <v>18998</v>
      </c>
      <c r="E29" s="23">
        <v>13980</v>
      </c>
      <c r="F29" s="23">
        <v>0</v>
      </c>
      <c r="G29" s="23">
        <v>0</v>
      </c>
      <c r="H29" s="23">
        <v>0</v>
      </c>
      <c r="I29" s="23">
        <v>0</v>
      </c>
      <c r="J29" s="23">
        <v>12920</v>
      </c>
      <c r="K29" s="23">
        <v>630</v>
      </c>
      <c r="L29" s="23">
        <v>12290</v>
      </c>
      <c r="M29" s="23">
        <v>0</v>
      </c>
      <c r="N29" s="23">
        <v>484</v>
      </c>
      <c r="O29" s="23">
        <v>8</v>
      </c>
      <c r="P29" s="23">
        <v>476</v>
      </c>
      <c r="Q29" s="23">
        <v>0</v>
      </c>
      <c r="R29" s="23">
        <v>539</v>
      </c>
      <c r="S29" s="23">
        <v>141</v>
      </c>
      <c r="T29" s="23">
        <v>398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37</v>
      </c>
      <c r="AE29" s="23">
        <v>32</v>
      </c>
      <c r="AF29" s="23">
        <v>5</v>
      </c>
      <c r="AG29" s="23">
        <v>0</v>
      </c>
      <c r="AH29" s="23">
        <v>4383</v>
      </c>
      <c r="AI29" s="23">
        <v>0</v>
      </c>
      <c r="AJ29" s="23">
        <v>0</v>
      </c>
      <c r="AK29" s="23">
        <v>0</v>
      </c>
      <c r="AL29" s="23">
        <v>0</v>
      </c>
      <c r="AM29" s="23">
        <v>4373</v>
      </c>
      <c r="AN29" s="23">
        <v>0</v>
      </c>
      <c r="AO29" s="23">
        <v>0</v>
      </c>
      <c r="AP29" s="23">
        <v>4373</v>
      </c>
      <c r="AQ29" s="23">
        <v>9</v>
      </c>
      <c r="AR29" s="23">
        <v>0</v>
      </c>
      <c r="AS29" s="23">
        <v>0</v>
      </c>
      <c r="AT29" s="23">
        <v>9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1</v>
      </c>
      <c r="BH29" s="23">
        <v>0</v>
      </c>
      <c r="BI29" s="23">
        <v>0</v>
      </c>
      <c r="BJ29" s="23">
        <v>1</v>
      </c>
      <c r="BK29" s="23">
        <v>635</v>
      </c>
      <c r="BL29" s="23">
        <v>635</v>
      </c>
      <c r="BM29" s="23">
        <v>0</v>
      </c>
      <c r="BN29" s="23">
        <v>544</v>
      </c>
      <c r="BO29" s="23">
        <v>13</v>
      </c>
      <c r="BP29" s="23">
        <v>0</v>
      </c>
      <c r="BQ29" s="23">
        <v>0</v>
      </c>
      <c r="BR29" s="23">
        <v>0</v>
      </c>
      <c r="BS29" s="23">
        <v>78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0</v>
      </c>
      <c r="BZ29" s="23">
        <v>0</v>
      </c>
      <c r="CA29" s="23">
        <v>0</v>
      </c>
      <c r="CB29" s="23">
        <v>14615</v>
      </c>
      <c r="CC29" s="23">
        <v>0</v>
      </c>
      <c r="CD29" s="23">
        <v>13464</v>
      </c>
      <c r="CE29" s="23">
        <v>497</v>
      </c>
      <c r="CF29" s="23">
        <v>539</v>
      </c>
      <c r="CG29" s="23">
        <v>0</v>
      </c>
      <c r="CH29" s="23">
        <v>0</v>
      </c>
      <c r="CI29" s="23">
        <v>115</v>
      </c>
      <c r="CJ29" s="23">
        <v>13980</v>
      </c>
      <c r="CK29" s="23">
        <v>0</v>
      </c>
      <c r="CL29" s="23">
        <v>12920</v>
      </c>
      <c r="CM29" s="23">
        <v>484</v>
      </c>
      <c r="CN29" s="23">
        <v>539</v>
      </c>
      <c r="CO29" s="23">
        <v>0</v>
      </c>
      <c r="CP29" s="23">
        <v>0</v>
      </c>
      <c r="CQ29" s="23">
        <v>37</v>
      </c>
      <c r="CR29" s="23">
        <v>635</v>
      </c>
      <c r="CS29" s="23">
        <v>0</v>
      </c>
      <c r="CT29" s="23">
        <v>544</v>
      </c>
      <c r="CU29" s="23">
        <v>13</v>
      </c>
      <c r="CV29" s="23">
        <v>0</v>
      </c>
      <c r="CW29" s="23">
        <v>0</v>
      </c>
      <c r="CX29" s="23">
        <v>0</v>
      </c>
      <c r="CY29" s="23">
        <v>78</v>
      </c>
      <c r="CZ29" s="23">
        <v>4383</v>
      </c>
      <c r="DA29" s="23">
        <v>0</v>
      </c>
      <c r="DB29" s="23">
        <v>4373</v>
      </c>
      <c r="DC29" s="23">
        <v>9</v>
      </c>
      <c r="DD29" s="23">
        <v>0</v>
      </c>
      <c r="DE29" s="23">
        <v>0</v>
      </c>
      <c r="DF29" s="23">
        <v>0</v>
      </c>
      <c r="DG29" s="23">
        <v>1</v>
      </c>
      <c r="DH29" s="23">
        <v>4383</v>
      </c>
      <c r="DI29" s="23">
        <v>0</v>
      </c>
      <c r="DJ29" s="23">
        <v>4373</v>
      </c>
      <c r="DK29" s="23">
        <v>9</v>
      </c>
      <c r="DL29" s="23">
        <v>0</v>
      </c>
      <c r="DM29" s="23">
        <v>0</v>
      </c>
      <c r="DN29" s="23">
        <v>0</v>
      </c>
      <c r="DO29" s="23">
        <v>1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0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0</v>
      </c>
      <c r="EC29" s="23">
        <v>0</v>
      </c>
    </row>
    <row r="30" spans="1:133" ht="13.5" customHeight="1" x14ac:dyDescent="0.55000000000000004">
      <c r="A30" s="21" t="s">
        <v>44</v>
      </c>
      <c r="B30" s="22" t="s">
        <v>91</v>
      </c>
      <c r="C30" s="21" t="s">
        <v>92</v>
      </c>
      <c r="D30" s="23">
        <v>29810</v>
      </c>
      <c r="E30" s="23">
        <v>22656</v>
      </c>
      <c r="F30" s="23">
        <v>0</v>
      </c>
      <c r="G30" s="23">
        <v>0</v>
      </c>
      <c r="H30" s="23">
        <v>0</v>
      </c>
      <c r="I30" s="23">
        <v>0</v>
      </c>
      <c r="J30" s="23">
        <v>20618</v>
      </c>
      <c r="K30" s="23">
        <v>792</v>
      </c>
      <c r="L30" s="23">
        <v>19826</v>
      </c>
      <c r="M30" s="23">
        <v>0</v>
      </c>
      <c r="N30" s="23">
        <v>586</v>
      </c>
      <c r="O30" s="23">
        <v>14</v>
      </c>
      <c r="P30" s="23">
        <v>572</v>
      </c>
      <c r="Q30" s="23">
        <v>0</v>
      </c>
      <c r="R30" s="23">
        <v>602</v>
      </c>
      <c r="S30" s="23">
        <v>42</v>
      </c>
      <c r="T30" s="23">
        <v>560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850</v>
      </c>
      <c r="AE30" s="23">
        <v>153</v>
      </c>
      <c r="AF30" s="23">
        <v>697</v>
      </c>
      <c r="AG30" s="23">
        <v>0</v>
      </c>
      <c r="AH30" s="23">
        <v>6432</v>
      </c>
      <c r="AI30" s="23">
        <v>0</v>
      </c>
      <c r="AJ30" s="23">
        <v>0</v>
      </c>
      <c r="AK30" s="23">
        <v>0</v>
      </c>
      <c r="AL30" s="23">
        <v>0</v>
      </c>
      <c r="AM30" s="23">
        <v>6426</v>
      </c>
      <c r="AN30" s="23">
        <v>0</v>
      </c>
      <c r="AO30" s="23">
        <v>0</v>
      </c>
      <c r="AP30" s="23">
        <v>6426</v>
      </c>
      <c r="AQ30" s="23">
        <v>2</v>
      </c>
      <c r="AR30" s="23">
        <v>0</v>
      </c>
      <c r="AS30" s="23">
        <v>0</v>
      </c>
      <c r="AT30" s="23">
        <v>2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4</v>
      </c>
      <c r="BH30" s="23">
        <v>0</v>
      </c>
      <c r="BI30" s="23">
        <v>0</v>
      </c>
      <c r="BJ30" s="23">
        <v>4</v>
      </c>
      <c r="BK30" s="23">
        <v>722</v>
      </c>
      <c r="BL30" s="23">
        <v>722</v>
      </c>
      <c r="BM30" s="23">
        <v>0</v>
      </c>
      <c r="BN30" s="23">
        <v>613</v>
      </c>
      <c r="BO30" s="23">
        <v>19</v>
      </c>
      <c r="BP30" s="23">
        <v>0</v>
      </c>
      <c r="BQ30" s="23">
        <v>0</v>
      </c>
      <c r="BR30" s="23">
        <v>0</v>
      </c>
      <c r="BS30" s="23">
        <v>90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0</v>
      </c>
      <c r="BZ30" s="23">
        <v>0</v>
      </c>
      <c r="CA30" s="23">
        <v>0</v>
      </c>
      <c r="CB30" s="23">
        <v>23378</v>
      </c>
      <c r="CC30" s="23">
        <v>0</v>
      </c>
      <c r="CD30" s="23">
        <v>21231</v>
      </c>
      <c r="CE30" s="23">
        <v>605</v>
      </c>
      <c r="CF30" s="23">
        <v>602</v>
      </c>
      <c r="CG30" s="23">
        <v>0</v>
      </c>
      <c r="CH30" s="23">
        <v>0</v>
      </c>
      <c r="CI30" s="23">
        <v>940</v>
      </c>
      <c r="CJ30" s="23">
        <v>22656</v>
      </c>
      <c r="CK30" s="23">
        <v>0</v>
      </c>
      <c r="CL30" s="23">
        <v>20618</v>
      </c>
      <c r="CM30" s="23">
        <v>586</v>
      </c>
      <c r="CN30" s="23">
        <v>602</v>
      </c>
      <c r="CO30" s="23">
        <v>0</v>
      </c>
      <c r="CP30" s="23">
        <v>0</v>
      </c>
      <c r="CQ30" s="23">
        <v>850</v>
      </c>
      <c r="CR30" s="23">
        <v>722</v>
      </c>
      <c r="CS30" s="23">
        <v>0</v>
      </c>
      <c r="CT30" s="23">
        <v>613</v>
      </c>
      <c r="CU30" s="23">
        <v>19</v>
      </c>
      <c r="CV30" s="23">
        <v>0</v>
      </c>
      <c r="CW30" s="23">
        <v>0</v>
      </c>
      <c r="CX30" s="23">
        <v>0</v>
      </c>
      <c r="CY30" s="23">
        <v>90</v>
      </c>
      <c r="CZ30" s="23">
        <v>6432</v>
      </c>
      <c r="DA30" s="23">
        <v>0</v>
      </c>
      <c r="DB30" s="23">
        <v>6426</v>
      </c>
      <c r="DC30" s="23">
        <v>2</v>
      </c>
      <c r="DD30" s="23">
        <v>0</v>
      </c>
      <c r="DE30" s="23">
        <v>0</v>
      </c>
      <c r="DF30" s="23">
        <v>0</v>
      </c>
      <c r="DG30" s="23">
        <v>4</v>
      </c>
      <c r="DH30" s="23">
        <v>6432</v>
      </c>
      <c r="DI30" s="23">
        <v>0</v>
      </c>
      <c r="DJ30" s="23">
        <v>6426</v>
      </c>
      <c r="DK30" s="23">
        <v>2</v>
      </c>
      <c r="DL30" s="23">
        <v>0</v>
      </c>
      <c r="DM30" s="23">
        <v>0</v>
      </c>
      <c r="DN30" s="23">
        <v>0</v>
      </c>
      <c r="DO30" s="23">
        <v>4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0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</row>
    <row r="31" spans="1:133" ht="13.5" customHeight="1" x14ac:dyDescent="0.55000000000000004">
      <c r="A31" s="21" t="s">
        <v>44</v>
      </c>
      <c r="B31" s="22" t="s">
        <v>93</v>
      </c>
      <c r="C31" s="21" t="s">
        <v>94</v>
      </c>
      <c r="D31" s="23">
        <v>36258</v>
      </c>
      <c r="E31" s="23">
        <v>20100</v>
      </c>
      <c r="F31" s="23">
        <v>0</v>
      </c>
      <c r="G31" s="23">
        <v>0</v>
      </c>
      <c r="H31" s="23">
        <v>0</v>
      </c>
      <c r="I31" s="23">
        <v>0</v>
      </c>
      <c r="J31" s="23">
        <v>15812</v>
      </c>
      <c r="K31" s="23">
        <v>484</v>
      </c>
      <c r="L31" s="23">
        <v>15328</v>
      </c>
      <c r="M31" s="23">
        <v>0</v>
      </c>
      <c r="N31" s="23">
        <v>505</v>
      </c>
      <c r="O31" s="23">
        <v>192</v>
      </c>
      <c r="P31" s="23">
        <v>313</v>
      </c>
      <c r="Q31" s="23">
        <v>0</v>
      </c>
      <c r="R31" s="23">
        <v>3451</v>
      </c>
      <c r="S31" s="23">
        <v>746</v>
      </c>
      <c r="T31" s="23">
        <v>2705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332</v>
      </c>
      <c r="AE31" s="23">
        <v>332</v>
      </c>
      <c r="AF31" s="23">
        <v>0</v>
      </c>
      <c r="AG31" s="23">
        <v>0</v>
      </c>
      <c r="AH31" s="23">
        <v>14190</v>
      </c>
      <c r="AI31" s="23">
        <v>0</v>
      </c>
      <c r="AJ31" s="23">
        <v>0</v>
      </c>
      <c r="AK31" s="23">
        <v>0</v>
      </c>
      <c r="AL31" s="23">
        <v>0</v>
      </c>
      <c r="AM31" s="23">
        <v>13932</v>
      </c>
      <c r="AN31" s="23">
        <v>0</v>
      </c>
      <c r="AO31" s="23">
        <v>0</v>
      </c>
      <c r="AP31" s="23">
        <v>13932</v>
      </c>
      <c r="AQ31" s="23">
        <v>200</v>
      </c>
      <c r="AR31" s="23">
        <v>0</v>
      </c>
      <c r="AS31" s="23">
        <v>0</v>
      </c>
      <c r="AT31" s="23">
        <v>200</v>
      </c>
      <c r="AU31" s="23">
        <v>58</v>
      </c>
      <c r="AV31" s="23">
        <v>0</v>
      </c>
      <c r="AW31" s="23">
        <v>0</v>
      </c>
      <c r="AX31" s="23">
        <v>58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1968</v>
      </c>
      <c r="BL31" s="23">
        <v>1006</v>
      </c>
      <c r="BM31" s="23">
        <v>0</v>
      </c>
      <c r="BN31" s="23">
        <v>798</v>
      </c>
      <c r="BO31" s="23">
        <v>0</v>
      </c>
      <c r="BP31" s="23">
        <v>193</v>
      </c>
      <c r="BQ31" s="23">
        <v>0</v>
      </c>
      <c r="BR31" s="23">
        <v>0</v>
      </c>
      <c r="BS31" s="23">
        <v>15</v>
      </c>
      <c r="BT31" s="23">
        <v>962</v>
      </c>
      <c r="BU31" s="23">
        <v>0</v>
      </c>
      <c r="BV31" s="23">
        <v>945</v>
      </c>
      <c r="BW31" s="23">
        <v>15</v>
      </c>
      <c r="BX31" s="23">
        <v>2</v>
      </c>
      <c r="BY31" s="23">
        <v>0</v>
      </c>
      <c r="BZ31" s="23">
        <v>0</v>
      </c>
      <c r="CA31" s="23">
        <v>0</v>
      </c>
      <c r="CB31" s="23">
        <v>21106</v>
      </c>
      <c r="CC31" s="23">
        <v>0</v>
      </c>
      <c r="CD31" s="23">
        <v>16610</v>
      </c>
      <c r="CE31" s="23">
        <v>505</v>
      </c>
      <c r="CF31" s="23">
        <v>3644</v>
      </c>
      <c r="CG31" s="23">
        <v>0</v>
      </c>
      <c r="CH31" s="23">
        <v>0</v>
      </c>
      <c r="CI31" s="23">
        <v>347</v>
      </c>
      <c r="CJ31" s="23">
        <v>20100</v>
      </c>
      <c r="CK31" s="23">
        <v>0</v>
      </c>
      <c r="CL31" s="23">
        <v>15812</v>
      </c>
      <c r="CM31" s="23">
        <v>505</v>
      </c>
      <c r="CN31" s="23">
        <v>3451</v>
      </c>
      <c r="CO31" s="23">
        <v>0</v>
      </c>
      <c r="CP31" s="23">
        <v>0</v>
      </c>
      <c r="CQ31" s="23">
        <v>332</v>
      </c>
      <c r="CR31" s="23">
        <v>1006</v>
      </c>
      <c r="CS31" s="23">
        <v>0</v>
      </c>
      <c r="CT31" s="23">
        <v>798</v>
      </c>
      <c r="CU31" s="23">
        <v>0</v>
      </c>
      <c r="CV31" s="23">
        <v>193</v>
      </c>
      <c r="CW31" s="23">
        <v>0</v>
      </c>
      <c r="CX31" s="23">
        <v>0</v>
      </c>
      <c r="CY31" s="23">
        <v>15</v>
      </c>
      <c r="CZ31" s="23">
        <v>15152</v>
      </c>
      <c r="DA31" s="23">
        <v>0</v>
      </c>
      <c r="DB31" s="23">
        <v>14877</v>
      </c>
      <c r="DC31" s="23">
        <v>215</v>
      </c>
      <c r="DD31" s="23">
        <v>60</v>
      </c>
      <c r="DE31" s="23">
        <v>0</v>
      </c>
      <c r="DF31" s="23">
        <v>0</v>
      </c>
      <c r="DG31" s="23">
        <v>0</v>
      </c>
      <c r="DH31" s="23">
        <v>14190</v>
      </c>
      <c r="DI31" s="23">
        <v>0</v>
      </c>
      <c r="DJ31" s="23">
        <v>13932</v>
      </c>
      <c r="DK31" s="23">
        <v>200</v>
      </c>
      <c r="DL31" s="23">
        <v>58</v>
      </c>
      <c r="DM31" s="23">
        <v>0</v>
      </c>
      <c r="DN31" s="23">
        <v>0</v>
      </c>
      <c r="DO31" s="23">
        <v>0</v>
      </c>
      <c r="DP31" s="23">
        <v>962</v>
      </c>
      <c r="DQ31" s="23">
        <v>0</v>
      </c>
      <c r="DR31" s="23">
        <v>945</v>
      </c>
      <c r="DS31" s="23">
        <v>15</v>
      </c>
      <c r="DT31" s="23">
        <v>2</v>
      </c>
      <c r="DU31" s="23">
        <v>0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0</v>
      </c>
      <c r="EC31" s="23">
        <v>0</v>
      </c>
    </row>
    <row r="32" spans="1:133" ht="13.5" customHeight="1" x14ac:dyDescent="0.55000000000000004">
      <c r="A32" s="21" t="s">
        <v>44</v>
      </c>
      <c r="B32" s="22" t="s">
        <v>95</v>
      </c>
      <c r="C32" s="21" t="s">
        <v>96</v>
      </c>
      <c r="D32" s="23">
        <v>25625</v>
      </c>
      <c r="E32" s="23">
        <v>14222</v>
      </c>
      <c r="F32" s="23">
        <v>0</v>
      </c>
      <c r="G32" s="23">
        <v>0</v>
      </c>
      <c r="H32" s="23">
        <v>0</v>
      </c>
      <c r="I32" s="23">
        <v>0</v>
      </c>
      <c r="J32" s="23">
        <v>12070</v>
      </c>
      <c r="K32" s="23">
        <v>3622</v>
      </c>
      <c r="L32" s="23">
        <v>8448</v>
      </c>
      <c r="M32" s="23">
        <v>0</v>
      </c>
      <c r="N32" s="23">
        <v>566</v>
      </c>
      <c r="O32" s="23">
        <v>87</v>
      </c>
      <c r="P32" s="23">
        <v>479</v>
      </c>
      <c r="Q32" s="23">
        <v>0</v>
      </c>
      <c r="R32" s="23">
        <v>1586</v>
      </c>
      <c r="S32" s="23">
        <v>815</v>
      </c>
      <c r="T32" s="23">
        <v>771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8980</v>
      </c>
      <c r="AI32" s="23">
        <v>0</v>
      </c>
      <c r="AJ32" s="23">
        <v>0</v>
      </c>
      <c r="AK32" s="23">
        <v>0</v>
      </c>
      <c r="AL32" s="23">
        <v>0</v>
      </c>
      <c r="AM32" s="23">
        <v>8980</v>
      </c>
      <c r="AN32" s="23">
        <v>682</v>
      </c>
      <c r="AO32" s="23">
        <v>0</v>
      </c>
      <c r="AP32" s="23">
        <v>8298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2423</v>
      </c>
      <c r="BL32" s="23">
        <v>137</v>
      </c>
      <c r="BM32" s="23">
        <v>0</v>
      </c>
      <c r="BN32" s="23">
        <v>137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2286</v>
      </c>
      <c r="BU32" s="23">
        <v>0</v>
      </c>
      <c r="BV32" s="23">
        <v>1933</v>
      </c>
      <c r="BW32" s="23">
        <v>0</v>
      </c>
      <c r="BX32" s="23">
        <v>353</v>
      </c>
      <c r="BY32" s="23">
        <v>0</v>
      </c>
      <c r="BZ32" s="23">
        <v>0</v>
      </c>
      <c r="CA32" s="23">
        <v>0</v>
      </c>
      <c r="CB32" s="23">
        <v>14359</v>
      </c>
      <c r="CC32" s="23">
        <v>0</v>
      </c>
      <c r="CD32" s="23">
        <v>12207</v>
      </c>
      <c r="CE32" s="23">
        <v>566</v>
      </c>
      <c r="CF32" s="23">
        <v>1586</v>
      </c>
      <c r="CG32" s="23">
        <v>0</v>
      </c>
      <c r="CH32" s="23">
        <v>0</v>
      </c>
      <c r="CI32" s="23">
        <v>0</v>
      </c>
      <c r="CJ32" s="23">
        <v>14222</v>
      </c>
      <c r="CK32" s="23">
        <v>0</v>
      </c>
      <c r="CL32" s="23">
        <v>12070</v>
      </c>
      <c r="CM32" s="23">
        <v>566</v>
      </c>
      <c r="CN32" s="23">
        <v>1586</v>
      </c>
      <c r="CO32" s="23">
        <v>0</v>
      </c>
      <c r="CP32" s="23">
        <v>0</v>
      </c>
      <c r="CQ32" s="23">
        <v>0</v>
      </c>
      <c r="CR32" s="23">
        <v>137</v>
      </c>
      <c r="CS32" s="23">
        <v>0</v>
      </c>
      <c r="CT32" s="23">
        <v>137</v>
      </c>
      <c r="CU32" s="23">
        <v>0</v>
      </c>
      <c r="CV32" s="23">
        <v>0</v>
      </c>
      <c r="CW32" s="23">
        <v>0</v>
      </c>
      <c r="CX32" s="23">
        <v>0</v>
      </c>
      <c r="CY32" s="23">
        <v>0</v>
      </c>
      <c r="CZ32" s="23">
        <v>11266</v>
      </c>
      <c r="DA32" s="23">
        <v>0</v>
      </c>
      <c r="DB32" s="23">
        <v>10913</v>
      </c>
      <c r="DC32" s="23">
        <v>0</v>
      </c>
      <c r="DD32" s="23">
        <v>353</v>
      </c>
      <c r="DE32" s="23">
        <v>0</v>
      </c>
      <c r="DF32" s="23">
        <v>0</v>
      </c>
      <c r="DG32" s="23">
        <v>0</v>
      </c>
      <c r="DH32" s="23">
        <v>8980</v>
      </c>
      <c r="DI32" s="23">
        <v>0</v>
      </c>
      <c r="DJ32" s="23">
        <v>8980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2286</v>
      </c>
      <c r="DQ32" s="23">
        <v>0</v>
      </c>
      <c r="DR32" s="23">
        <v>1933</v>
      </c>
      <c r="DS32" s="23">
        <v>0</v>
      </c>
      <c r="DT32" s="23">
        <v>353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</row>
    <row r="33" spans="1:133" ht="13.5" customHeight="1" x14ac:dyDescent="0.55000000000000004">
      <c r="A33" s="21" t="s">
        <v>44</v>
      </c>
      <c r="B33" s="22" t="s">
        <v>97</v>
      </c>
      <c r="C33" s="21" t="s">
        <v>98</v>
      </c>
      <c r="D33" s="23">
        <v>13151</v>
      </c>
      <c r="E33" s="23">
        <v>8152</v>
      </c>
      <c r="F33" s="23">
        <v>0</v>
      </c>
      <c r="G33" s="23">
        <v>0</v>
      </c>
      <c r="H33" s="23">
        <v>0</v>
      </c>
      <c r="I33" s="23">
        <v>0</v>
      </c>
      <c r="J33" s="23">
        <v>6951</v>
      </c>
      <c r="K33" s="23">
        <v>0</v>
      </c>
      <c r="L33" s="23">
        <v>6951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1058</v>
      </c>
      <c r="S33" s="23">
        <v>0</v>
      </c>
      <c r="T33" s="23">
        <v>1058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143</v>
      </c>
      <c r="AE33" s="23">
        <v>0</v>
      </c>
      <c r="AF33" s="23">
        <v>143</v>
      </c>
      <c r="AG33" s="23">
        <v>0</v>
      </c>
      <c r="AH33" s="23">
        <v>3893</v>
      </c>
      <c r="AI33" s="23">
        <v>0</v>
      </c>
      <c r="AJ33" s="23">
        <v>0</v>
      </c>
      <c r="AK33" s="23">
        <v>0</v>
      </c>
      <c r="AL33" s="23">
        <v>0</v>
      </c>
      <c r="AM33" s="23">
        <v>3683</v>
      </c>
      <c r="AN33" s="23">
        <v>0</v>
      </c>
      <c r="AO33" s="23">
        <v>0</v>
      </c>
      <c r="AP33" s="23">
        <v>3683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210</v>
      </c>
      <c r="BH33" s="23">
        <v>0</v>
      </c>
      <c r="BI33" s="23">
        <v>0</v>
      </c>
      <c r="BJ33" s="23">
        <v>210</v>
      </c>
      <c r="BK33" s="23">
        <v>1106</v>
      </c>
      <c r="BL33" s="23">
        <v>599</v>
      </c>
      <c r="BM33" s="23">
        <v>0</v>
      </c>
      <c r="BN33" s="23">
        <v>167</v>
      </c>
      <c r="BO33" s="23">
        <v>0</v>
      </c>
      <c r="BP33" s="23">
        <v>1</v>
      </c>
      <c r="BQ33" s="23">
        <v>0</v>
      </c>
      <c r="BR33" s="23">
        <v>0</v>
      </c>
      <c r="BS33" s="23">
        <v>431</v>
      </c>
      <c r="BT33" s="23">
        <v>507</v>
      </c>
      <c r="BU33" s="23">
        <v>0</v>
      </c>
      <c r="BV33" s="23">
        <v>469</v>
      </c>
      <c r="BW33" s="23">
        <v>0</v>
      </c>
      <c r="BX33" s="23">
        <v>0</v>
      </c>
      <c r="BY33" s="23">
        <v>0</v>
      </c>
      <c r="BZ33" s="23">
        <v>0</v>
      </c>
      <c r="CA33" s="23">
        <v>38</v>
      </c>
      <c r="CB33" s="23">
        <v>8751</v>
      </c>
      <c r="CC33" s="23">
        <v>0</v>
      </c>
      <c r="CD33" s="23">
        <v>7118</v>
      </c>
      <c r="CE33" s="23">
        <v>0</v>
      </c>
      <c r="CF33" s="23">
        <v>1059</v>
      </c>
      <c r="CG33" s="23">
        <v>0</v>
      </c>
      <c r="CH33" s="23">
        <v>0</v>
      </c>
      <c r="CI33" s="23">
        <v>574</v>
      </c>
      <c r="CJ33" s="23">
        <v>8152</v>
      </c>
      <c r="CK33" s="23">
        <v>0</v>
      </c>
      <c r="CL33" s="23">
        <v>6951</v>
      </c>
      <c r="CM33" s="23">
        <v>0</v>
      </c>
      <c r="CN33" s="23">
        <v>1058</v>
      </c>
      <c r="CO33" s="23">
        <v>0</v>
      </c>
      <c r="CP33" s="23">
        <v>0</v>
      </c>
      <c r="CQ33" s="23">
        <v>143</v>
      </c>
      <c r="CR33" s="23">
        <v>599</v>
      </c>
      <c r="CS33" s="23">
        <v>0</v>
      </c>
      <c r="CT33" s="23">
        <v>167</v>
      </c>
      <c r="CU33" s="23">
        <v>0</v>
      </c>
      <c r="CV33" s="23">
        <v>1</v>
      </c>
      <c r="CW33" s="23">
        <v>0</v>
      </c>
      <c r="CX33" s="23">
        <v>0</v>
      </c>
      <c r="CY33" s="23">
        <v>431</v>
      </c>
      <c r="CZ33" s="23">
        <v>4400</v>
      </c>
      <c r="DA33" s="23">
        <v>0</v>
      </c>
      <c r="DB33" s="23">
        <v>4152</v>
      </c>
      <c r="DC33" s="23">
        <v>0</v>
      </c>
      <c r="DD33" s="23">
        <v>0</v>
      </c>
      <c r="DE33" s="23">
        <v>0</v>
      </c>
      <c r="DF33" s="23">
        <v>0</v>
      </c>
      <c r="DG33" s="23">
        <v>248</v>
      </c>
      <c r="DH33" s="23">
        <v>3893</v>
      </c>
      <c r="DI33" s="23">
        <v>0</v>
      </c>
      <c r="DJ33" s="23">
        <v>3683</v>
      </c>
      <c r="DK33" s="23">
        <v>0</v>
      </c>
      <c r="DL33" s="23">
        <v>0</v>
      </c>
      <c r="DM33" s="23">
        <v>0</v>
      </c>
      <c r="DN33" s="23">
        <v>0</v>
      </c>
      <c r="DO33" s="23">
        <v>210</v>
      </c>
      <c r="DP33" s="23">
        <v>507</v>
      </c>
      <c r="DQ33" s="23">
        <v>0</v>
      </c>
      <c r="DR33" s="23">
        <v>469</v>
      </c>
      <c r="DS33" s="23">
        <v>0</v>
      </c>
      <c r="DT33" s="23">
        <v>0</v>
      </c>
      <c r="DU33" s="23">
        <v>0</v>
      </c>
      <c r="DV33" s="23">
        <v>0</v>
      </c>
      <c r="DW33" s="23">
        <v>38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</row>
    <row r="34" spans="1:133" ht="13.5" customHeight="1" x14ac:dyDescent="0.55000000000000004">
      <c r="A34" s="21" t="s">
        <v>44</v>
      </c>
      <c r="B34" s="22" t="s">
        <v>99</v>
      </c>
      <c r="C34" s="21" t="s">
        <v>100</v>
      </c>
      <c r="D34" s="23">
        <v>20557</v>
      </c>
      <c r="E34" s="23">
        <v>12124</v>
      </c>
      <c r="F34" s="23">
        <v>0</v>
      </c>
      <c r="G34" s="23">
        <v>0</v>
      </c>
      <c r="H34" s="23">
        <v>0</v>
      </c>
      <c r="I34" s="23">
        <v>0</v>
      </c>
      <c r="J34" s="23">
        <v>9945</v>
      </c>
      <c r="K34" s="23">
        <v>578</v>
      </c>
      <c r="L34" s="23">
        <v>9367</v>
      </c>
      <c r="M34" s="23">
        <v>0</v>
      </c>
      <c r="N34" s="23">
        <v>289</v>
      </c>
      <c r="O34" s="23">
        <v>13</v>
      </c>
      <c r="P34" s="23">
        <v>276</v>
      </c>
      <c r="Q34" s="23">
        <v>0</v>
      </c>
      <c r="R34" s="23">
        <v>520</v>
      </c>
      <c r="S34" s="23">
        <v>85</v>
      </c>
      <c r="T34" s="23">
        <v>435</v>
      </c>
      <c r="U34" s="23">
        <v>0</v>
      </c>
      <c r="V34" s="23">
        <v>1</v>
      </c>
      <c r="W34" s="23">
        <v>0</v>
      </c>
      <c r="X34" s="23">
        <v>1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1370</v>
      </c>
      <c r="AE34" s="23">
        <v>111</v>
      </c>
      <c r="AF34" s="23">
        <v>1259</v>
      </c>
      <c r="AG34" s="23">
        <v>0</v>
      </c>
      <c r="AH34" s="23">
        <v>7852</v>
      </c>
      <c r="AI34" s="23">
        <v>0</v>
      </c>
      <c r="AJ34" s="23">
        <v>0</v>
      </c>
      <c r="AK34" s="23">
        <v>0</v>
      </c>
      <c r="AL34" s="23">
        <v>0</v>
      </c>
      <c r="AM34" s="23">
        <v>7716</v>
      </c>
      <c r="AN34" s="23">
        <v>0</v>
      </c>
      <c r="AO34" s="23">
        <v>0</v>
      </c>
      <c r="AP34" s="23">
        <v>7716</v>
      </c>
      <c r="AQ34" s="23">
        <v>2</v>
      </c>
      <c r="AR34" s="23">
        <v>0</v>
      </c>
      <c r="AS34" s="23">
        <v>0</v>
      </c>
      <c r="AT34" s="23">
        <v>2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134</v>
      </c>
      <c r="BH34" s="23">
        <v>0</v>
      </c>
      <c r="BI34" s="23">
        <v>0</v>
      </c>
      <c r="BJ34" s="23">
        <v>134</v>
      </c>
      <c r="BK34" s="23">
        <v>581</v>
      </c>
      <c r="BL34" s="23">
        <v>581</v>
      </c>
      <c r="BM34" s="23">
        <v>0</v>
      </c>
      <c r="BN34" s="23">
        <v>535</v>
      </c>
      <c r="BO34" s="23">
        <v>8</v>
      </c>
      <c r="BP34" s="23">
        <v>0</v>
      </c>
      <c r="BQ34" s="23">
        <v>0</v>
      </c>
      <c r="BR34" s="23">
        <v>0</v>
      </c>
      <c r="BS34" s="23">
        <v>38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0</v>
      </c>
      <c r="BZ34" s="23">
        <v>0</v>
      </c>
      <c r="CA34" s="23">
        <v>0</v>
      </c>
      <c r="CB34" s="23">
        <v>12705</v>
      </c>
      <c r="CC34" s="23">
        <v>0</v>
      </c>
      <c r="CD34" s="23">
        <v>10480</v>
      </c>
      <c r="CE34" s="23">
        <v>297</v>
      </c>
      <c r="CF34" s="23">
        <v>520</v>
      </c>
      <c r="CG34" s="23">
        <v>1</v>
      </c>
      <c r="CH34" s="23">
        <v>0</v>
      </c>
      <c r="CI34" s="23">
        <v>1408</v>
      </c>
      <c r="CJ34" s="23">
        <v>12124</v>
      </c>
      <c r="CK34" s="23">
        <v>0</v>
      </c>
      <c r="CL34" s="23">
        <v>9945</v>
      </c>
      <c r="CM34" s="23">
        <v>289</v>
      </c>
      <c r="CN34" s="23">
        <v>520</v>
      </c>
      <c r="CO34" s="23">
        <v>1</v>
      </c>
      <c r="CP34" s="23">
        <v>0</v>
      </c>
      <c r="CQ34" s="23">
        <v>1370</v>
      </c>
      <c r="CR34" s="23">
        <v>581</v>
      </c>
      <c r="CS34" s="23">
        <v>0</v>
      </c>
      <c r="CT34" s="23">
        <v>535</v>
      </c>
      <c r="CU34" s="23">
        <v>8</v>
      </c>
      <c r="CV34" s="23">
        <v>0</v>
      </c>
      <c r="CW34" s="23">
        <v>0</v>
      </c>
      <c r="CX34" s="23">
        <v>0</v>
      </c>
      <c r="CY34" s="23">
        <v>38</v>
      </c>
      <c r="CZ34" s="23">
        <v>7852</v>
      </c>
      <c r="DA34" s="23">
        <v>0</v>
      </c>
      <c r="DB34" s="23">
        <v>7716</v>
      </c>
      <c r="DC34" s="23">
        <v>2</v>
      </c>
      <c r="DD34" s="23">
        <v>0</v>
      </c>
      <c r="DE34" s="23">
        <v>0</v>
      </c>
      <c r="DF34" s="23">
        <v>0</v>
      </c>
      <c r="DG34" s="23">
        <v>134</v>
      </c>
      <c r="DH34" s="23">
        <v>7852</v>
      </c>
      <c r="DI34" s="23">
        <v>0</v>
      </c>
      <c r="DJ34" s="23">
        <v>7716</v>
      </c>
      <c r="DK34" s="23">
        <v>2</v>
      </c>
      <c r="DL34" s="23">
        <v>0</v>
      </c>
      <c r="DM34" s="23">
        <v>0</v>
      </c>
      <c r="DN34" s="23">
        <v>0</v>
      </c>
      <c r="DO34" s="23">
        <v>134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9</v>
      </c>
      <c r="DZ34" s="23">
        <v>7</v>
      </c>
      <c r="EA34" s="23">
        <v>2</v>
      </c>
      <c r="EB34" s="23">
        <v>0</v>
      </c>
      <c r="EC34" s="23">
        <v>0</v>
      </c>
    </row>
    <row r="35" spans="1:133" ht="13.5" customHeight="1" x14ac:dyDescent="0.55000000000000004">
      <c r="A35" s="21" t="s">
        <v>44</v>
      </c>
      <c r="B35" s="22" t="s">
        <v>101</v>
      </c>
      <c r="C35" s="21" t="s">
        <v>102</v>
      </c>
      <c r="D35" s="23">
        <v>155144</v>
      </c>
      <c r="E35" s="23">
        <v>88273</v>
      </c>
      <c r="F35" s="23">
        <v>77805</v>
      </c>
      <c r="G35" s="23">
        <v>10891</v>
      </c>
      <c r="H35" s="23">
        <v>66914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6377</v>
      </c>
      <c r="S35" s="23">
        <v>4177</v>
      </c>
      <c r="T35" s="23">
        <v>2200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4091</v>
      </c>
      <c r="AE35" s="23">
        <v>2319</v>
      </c>
      <c r="AF35" s="23">
        <v>1772</v>
      </c>
      <c r="AG35" s="23">
        <v>0</v>
      </c>
      <c r="AH35" s="23">
        <v>61039</v>
      </c>
      <c r="AI35" s="23">
        <v>60882</v>
      </c>
      <c r="AJ35" s="23">
        <v>412</v>
      </c>
      <c r="AK35" s="23">
        <v>0</v>
      </c>
      <c r="AL35" s="23">
        <v>60470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22</v>
      </c>
      <c r="AV35" s="23">
        <v>5</v>
      </c>
      <c r="AW35" s="23">
        <v>0</v>
      </c>
      <c r="AX35" s="23">
        <v>17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135</v>
      </c>
      <c r="BH35" s="23">
        <v>135</v>
      </c>
      <c r="BI35" s="23">
        <v>0</v>
      </c>
      <c r="BJ35" s="23">
        <v>0</v>
      </c>
      <c r="BK35" s="23">
        <v>5832</v>
      </c>
      <c r="BL35" s="23">
        <v>181</v>
      </c>
      <c r="BM35" s="23">
        <v>0</v>
      </c>
      <c r="BN35" s="23">
        <v>0</v>
      </c>
      <c r="BO35" s="23">
        <v>0</v>
      </c>
      <c r="BP35" s="23">
        <v>181</v>
      </c>
      <c r="BQ35" s="23">
        <v>0</v>
      </c>
      <c r="BR35" s="23">
        <v>0</v>
      </c>
      <c r="BS35" s="23">
        <v>0</v>
      </c>
      <c r="BT35" s="23">
        <v>5651</v>
      </c>
      <c r="BU35" s="23">
        <v>4121</v>
      </c>
      <c r="BV35" s="23">
        <v>0</v>
      </c>
      <c r="BW35" s="23">
        <v>0</v>
      </c>
      <c r="BX35" s="23">
        <v>143</v>
      </c>
      <c r="BY35" s="23">
        <v>0</v>
      </c>
      <c r="BZ35" s="23">
        <v>0</v>
      </c>
      <c r="CA35" s="23">
        <v>1387</v>
      </c>
      <c r="CB35" s="23">
        <v>88454</v>
      </c>
      <c r="CC35" s="23">
        <v>77805</v>
      </c>
      <c r="CD35" s="23">
        <v>0</v>
      </c>
      <c r="CE35" s="23">
        <v>0</v>
      </c>
      <c r="CF35" s="23">
        <v>6558</v>
      </c>
      <c r="CG35" s="23">
        <v>0</v>
      </c>
      <c r="CH35" s="23">
        <v>0</v>
      </c>
      <c r="CI35" s="23">
        <v>4091</v>
      </c>
      <c r="CJ35" s="23">
        <v>88273</v>
      </c>
      <c r="CK35" s="23">
        <v>77805</v>
      </c>
      <c r="CL35" s="23">
        <v>0</v>
      </c>
      <c r="CM35" s="23">
        <v>0</v>
      </c>
      <c r="CN35" s="23">
        <v>6377</v>
      </c>
      <c r="CO35" s="23">
        <v>0</v>
      </c>
      <c r="CP35" s="23">
        <v>0</v>
      </c>
      <c r="CQ35" s="23">
        <v>4091</v>
      </c>
      <c r="CR35" s="23">
        <v>181</v>
      </c>
      <c r="CS35" s="23">
        <v>0</v>
      </c>
      <c r="CT35" s="23">
        <v>0</v>
      </c>
      <c r="CU35" s="23">
        <v>0</v>
      </c>
      <c r="CV35" s="23">
        <v>181</v>
      </c>
      <c r="CW35" s="23">
        <v>0</v>
      </c>
      <c r="CX35" s="23">
        <v>0</v>
      </c>
      <c r="CY35" s="23">
        <v>0</v>
      </c>
      <c r="CZ35" s="23">
        <v>66690</v>
      </c>
      <c r="DA35" s="23">
        <v>65003</v>
      </c>
      <c r="DB35" s="23">
        <v>0</v>
      </c>
      <c r="DC35" s="23">
        <v>0</v>
      </c>
      <c r="DD35" s="23">
        <v>165</v>
      </c>
      <c r="DE35" s="23">
        <v>0</v>
      </c>
      <c r="DF35" s="23">
        <v>0</v>
      </c>
      <c r="DG35" s="23">
        <v>1522</v>
      </c>
      <c r="DH35" s="23">
        <v>61039</v>
      </c>
      <c r="DI35" s="23">
        <v>60882</v>
      </c>
      <c r="DJ35" s="23">
        <v>0</v>
      </c>
      <c r="DK35" s="23">
        <v>0</v>
      </c>
      <c r="DL35" s="23">
        <v>22</v>
      </c>
      <c r="DM35" s="23">
        <v>0</v>
      </c>
      <c r="DN35" s="23">
        <v>0</v>
      </c>
      <c r="DO35" s="23">
        <v>135</v>
      </c>
      <c r="DP35" s="23">
        <v>5651</v>
      </c>
      <c r="DQ35" s="23">
        <v>4121</v>
      </c>
      <c r="DR35" s="23">
        <v>0</v>
      </c>
      <c r="DS35" s="23">
        <v>0</v>
      </c>
      <c r="DT35" s="23">
        <v>143</v>
      </c>
      <c r="DU35" s="23">
        <v>0</v>
      </c>
      <c r="DV35" s="23">
        <v>0</v>
      </c>
      <c r="DW35" s="23">
        <v>1387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</row>
    <row r="36" spans="1:133" ht="13.5" customHeight="1" x14ac:dyDescent="0.55000000000000004">
      <c r="A36" s="21" t="s">
        <v>44</v>
      </c>
      <c r="B36" s="22" t="s">
        <v>103</v>
      </c>
      <c r="C36" s="21" t="s">
        <v>104</v>
      </c>
      <c r="D36" s="23">
        <v>19565</v>
      </c>
      <c r="E36" s="23">
        <v>9588</v>
      </c>
      <c r="F36" s="23">
        <v>0</v>
      </c>
      <c r="G36" s="23">
        <v>0</v>
      </c>
      <c r="H36" s="23">
        <v>0</v>
      </c>
      <c r="I36" s="23">
        <v>0</v>
      </c>
      <c r="J36" s="23">
        <v>7811</v>
      </c>
      <c r="K36" s="23">
        <v>7811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1685</v>
      </c>
      <c r="S36" s="23">
        <v>1684</v>
      </c>
      <c r="T36" s="23">
        <v>0</v>
      </c>
      <c r="U36" s="23">
        <v>1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92</v>
      </c>
      <c r="AE36" s="23">
        <v>92</v>
      </c>
      <c r="AF36" s="23">
        <v>0</v>
      </c>
      <c r="AG36" s="23">
        <v>0</v>
      </c>
      <c r="AH36" s="23">
        <v>7260</v>
      </c>
      <c r="AI36" s="23">
        <v>0</v>
      </c>
      <c r="AJ36" s="23">
        <v>0</v>
      </c>
      <c r="AK36" s="23">
        <v>0</v>
      </c>
      <c r="AL36" s="23">
        <v>0</v>
      </c>
      <c r="AM36" s="23">
        <v>6872</v>
      </c>
      <c r="AN36" s="23">
        <v>0</v>
      </c>
      <c r="AO36" s="23">
        <v>0</v>
      </c>
      <c r="AP36" s="23">
        <v>6872</v>
      </c>
      <c r="AQ36" s="23">
        <v>0</v>
      </c>
      <c r="AR36" s="23">
        <v>0</v>
      </c>
      <c r="AS36" s="23">
        <v>0</v>
      </c>
      <c r="AT36" s="23">
        <v>0</v>
      </c>
      <c r="AU36" s="23">
        <v>351</v>
      </c>
      <c r="AV36" s="23">
        <v>0</v>
      </c>
      <c r="AW36" s="23">
        <v>0</v>
      </c>
      <c r="AX36" s="23">
        <v>351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37</v>
      </c>
      <c r="BH36" s="23">
        <v>0</v>
      </c>
      <c r="BI36" s="23">
        <v>0</v>
      </c>
      <c r="BJ36" s="23">
        <v>37</v>
      </c>
      <c r="BK36" s="23">
        <v>2717</v>
      </c>
      <c r="BL36" s="23">
        <v>1171</v>
      </c>
      <c r="BM36" s="23">
        <v>0</v>
      </c>
      <c r="BN36" s="23">
        <v>926</v>
      </c>
      <c r="BO36" s="23">
        <v>0</v>
      </c>
      <c r="BP36" s="23">
        <v>0</v>
      </c>
      <c r="BQ36" s="23">
        <v>0</v>
      </c>
      <c r="BR36" s="23">
        <v>0</v>
      </c>
      <c r="BS36" s="23">
        <v>245</v>
      </c>
      <c r="BT36" s="23">
        <v>1546</v>
      </c>
      <c r="BU36" s="23">
        <v>0</v>
      </c>
      <c r="BV36" s="23">
        <v>1407</v>
      </c>
      <c r="BW36" s="23">
        <v>0</v>
      </c>
      <c r="BX36" s="23">
        <v>3</v>
      </c>
      <c r="BY36" s="23">
        <v>0</v>
      </c>
      <c r="BZ36" s="23">
        <v>0</v>
      </c>
      <c r="CA36" s="23">
        <v>136</v>
      </c>
      <c r="CB36" s="23">
        <v>10759</v>
      </c>
      <c r="CC36" s="23">
        <v>0</v>
      </c>
      <c r="CD36" s="23">
        <v>8737</v>
      </c>
      <c r="CE36" s="23">
        <v>0</v>
      </c>
      <c r="CF36" s="23">
        <v>1685</v>
      </c>
      <c r="CG36" s="23">
        <v>0</v>
      </c>
      <c r="CH36" s="23">
        <v>0</v>
      </c>
      <c r="CI36" s="23">
        <v>337</v>
      </c>
      <c r="CJ36" s="23">
        <v>9588</v>
      </c>
      <c r="CK36" s="23">
        <v>0</v>
      </c>
      <c r="CL36" s="23">
        <v>7811</v>
      </c>
      <c r="CM36" s="23">
        <v>0</v>
      </c>
      <c r="CN36" s="23">
        <v>1685</v>
      </c>
      <c r="CO36" s="23">
        <v>0</v>
      </c>
      <c r="CP36" s="23">
        <v>0</v>
      </c>
      <c r="CQ36" s="23">
        <v>92</v>
      </c>
      <c r="CR36" s="23">
        <v>1171</v>
      </c>
      <c r="CS36" s="23">
        <v>0</v>
      </c>
      <c r="CT36" s="23">
        <v>926</v>
      </c>
      <c r="CU36" s="23">
        <v>0</v>
      </c>
      <c r="CV36" s="23">
        <v>0</v>
      </c>
      <c r="CW36" s="23">
        <v>0</v>
      </c>
      <c r="CX36" s="23">
        <v>0</v>
      </c>
      <c r="CY36" s="23">
        <v>245</v>
      </c>
      <c r="CZ36" s="23">
        <v>8806</v>
      </c>
      <c r="DA36" s="23">
        <v>0</v>
      </c>
      <c r="DB36" s="23">
        <v>8279</v>
      </c>
      <c r="DC36" s="23">
        <v>0</v>
      </c>
      <c r="DD36" s="23">
        <v>354</v>
      </c>
      <c r="DE36" s="23">
        <v>0</v>
      </c>
      <c r="DF36" s="23">
        <v>0</v>
      </c>
      <c r="DG36" s="23">
        <v>173</v>
      </c>
      <c r="DH36" s="23">
        <v>7260</v>
      </c>
      <c r="DI36" s="23">
        <v>0</v>
      </c>
      <c r="DJ36" s="23">
        <v>6872</v>
      </c>
      <c r="DK36" s="23">
        <v>0</v>
      </c>
      <c r="DL36" s="23">
        <v>351</v>
      </c>
      <c r="DM36" s="23">
        <v>0</v>
      </c>
      <c r="DN36" s="23">
        <v>0</v>
      </c>
      <c r="DO36" s="23">
        <v>37</v>
      </c>
      <c r="DP36" s="23">
        <v>1546</v>
      </c>
      <c r="DQ36" s="23">
        <v>0</v>
      </c>
      <c r="DR36" s="23">
        <v>1407</v>
      </c>
      <c r="DS36" s="23">
        <v>0</v>
      </c>
      <c r="DT36" s="23">
        <v>3</v>
      </c>
      <c r="DU36" s="23">
        <v>0</v>
      </c>
      <c r="DV36" s="23">
        <v>0</v>
      </c>
      <c r="DW36" s="23">
        <v>136</v>
      </c>
      <c r="DX36" s="23">
        <v>0</v>
      </c>
      <c r="DY36" s="23">
        <v>2</v>
      </c>
      <c r="DZ36" s="23">
        <v>1</v>
      </c>
      <c r="EA36" s="23">
        <v>0</v>
      </c>
      <c r="EB36" s="23">
        <v>1</v>
      </c>
      <c r="EC36" s="23">
        <v>0</v>
      </c>
    </row>
    <row r="37" spans="1:133" ht="13.5" customHeight="1" x14ac:dyDescent="0.55000000000000004">
      <c r="A37" s="21" t="s">
        <v>44</v>
      </c>
      <c r="B37" s="22" t="s">
        <v>105</v>
      </c>
      <c r="C37" s="21" t="s">
        <v>106</v>
      </c>
      <c r="D37" s="23">
        <v>13527</v>
      </c>
      <c r="E37" s="23">
        <v>9775</v>
      </c>
      <c r="F37" s="23">
        <v>0</v>
      </c>
      <c r="G37" s="23">
        <v>0</v>
      </c>
      <c r="H37" s="23">
        <v>0</v>
      </c>
      <c r="I37" s="23">
        <v>0</v>
      </c>
      <c r="J37" s="23">
        <v>8313</v>
      </c>
      <c r="K37" s="23">
        <v>0</v>
      </c>
      <c r="L37" s="23">
        <v>8313</v>
      </c>
      <c r="M37" s="23">
        <v>0</v>
      </c>
      <c r="N37" s="23">
        <v>11</v>
      </c>
      <c r="O37" s="23">
        <v>11</v>
      </c>
      <c r="P37" s="23">
        <v>0</v>
      </c>
      <c r="Q37" s="23">
        <v>0</v>
      </c>
      <c r="R37" s="23">
        <v>920</v>
      </c>
      <c r="S37" s="23">
        <v>13</v>
      </c>
      <c r="T37" s="23">
        <v>907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531</v>
      </c>
      <c r="AE37" s="23">
        <v>0</v>
      </c>
      <c r="AF37" s="23">
        <v>531</v>
      </c>
      <c r="AG37" s="23">
        <v>0</v>
      </c>
      <c r="AH37" s="23">
        <v>3714</v>
      </c>
      <c r="AI37" s="23">
        <v>0</v>
      </c>
      <c r="AJ37" s="23">
        <v>0</v>
      </c>
      <c r="AK37" s="23">
        <v>0</v>
      </c>
      <c r="AL37" s="23">
        <v>0</v>
      </c>
      <c r="AM37" s="23">
        <v>3615</v>
      </c>
      <c r="AN37" s="23">
        <v>302</v>
      </c>
      <c r="AO37" s="23">
        <v>0</v>
      </c>
      <c r="AP37" s="23">
        <v>3313</v>
      </c>
      <c r="AQ37" s="23">
        <v>0</v>
      </c>
      <c r="AR37" s="23">
        <v>0</v>
      </c>
      <c r="AS37" s="23">
        <v>0</v>
      </c>
      <c r="AT37" s="23">
        <v>0</v>
      </c>
      <c r="AU37" s="23">
        <v>25</v>
      </c>
      <c r="AV37" s="23">
        <v>1</v>
      </c>
      <c r="AW37" s="23">
        <v>0</v>
      </c>
      <c r="AX37" s="23">
        <v>24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74</v>
      </c>
      <c r="BH37" s="23">
        <v>0</v>
      </c>
      <c r="BI37" s="23">
        <v>0</v>
      </c>
      <c r="BJ37" s="23">
        <v>74</v>
      </c>
      <c r="BK37" s="23">
        <v>38</v>
      </c>
      <c r="BL37" s="23">
        <v>38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38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0</v>
      </c>
      <c r="BZ37" s="23">
        <v>0</v>
      </c>
      <c r="CA37" s="23">
        <v>0</v>
      </c>
      <c r="CB37" s="23">
        <v>9813</v>
      </c>
      <c r="CC37" s="23">
        <v>0</v>
      </c>
      <c r="CD37" s="23">
        <v>8313</v>
      </c>
      <c r="CE37" s="23">
        <v>11</v>
      </c>
      <c r="CF37" s="23">
        <v>920</v>
      </c>
      <c r="CG37" s="23">
        <v>0</v>
      </c>
      <c r="CH37" s="23">
        <v>0</v>
      </c>
      <c r="CI37" s="23">
        <v>569</v>
      </c>
      <c r="CJ37" s="23">
        <v>9775</v>
      </c>
      <c r="CK37" s="23">
        <v>0</v>
      </c>
      <c r="CL37" s="23">
        <v>8313</v>
      </c>
      <c r="CM37" s="23">
        <v>11</v>
      </c>
      <c r="CN37" s="23">
        <v>920</v>
      </c>
      <c r="CO37" s="23">
        <v>0</v>
      </c>
      <c r="CP37" s="23">
        <v>0</v>
      </c>
      <c r="CQ37" s="23">
        <v>531</v>
      </c>
      <c r="CR37" s="23">
        <v>38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38</v>
      </c>
      <c r="CZ37" s="23">
        <v>3714</v>
      </c>
      <c r="DA37" s="23">
        <v>0</v>
      </c>
      <c r="DB37" s="23">
        <v>3615</v>
      </c>
      <c r="DC37" s="23">
        <v>0</v>
      </c>
      <c r="DD37" s="23">
        <v>25</v>
      </c>
      <c r="DE37" s="23">
        <v>0</v>
      </c>
      <c r="DF37" s="23">
        <v>0</v>
      </c>
      <c r="DG37" s="23">
        <v>74</v>
      </c>
      <c r="DH37" s="23">
        <v>3714</v>
      </c>
      <c r="DI37" s="23">
        <v>0</v>
      </c>
      <c r="DJ37" s="23">
        <v>3615</v>
      </c>
      <c r="DK37" s="23">
        <v>0</v>
      </c>
      <c r="DL37" s="23">
        <v>25</v>
      </c>
      <c r="DM37" s="23">
        <v>0</v>
      </c>
      <c r="DN37" s="23">
        <v>0</v>
      </c>
      <c r="DO37" s="23">
        <v>74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</row>
    <row r="38" spans="1:133" ht="13.5" customHeight="1" x14ac:dyDescent="0.55000000000000004">
      <c r="A38" s="21" t="s">
        <v>44</v>
      </c>
      <c r="B38" s="22" t="s">
        <v>107</v>
      </c>
      <c r="C38" s="21" t="s">
        <v>108</v>
      </c>
      <c r="D38" s="23">
        <v>18261</v>
      </c>
      <c r="E38" s="23">
        <v>14283</v>
      </c>
      <c r="F38" s="23">
        <v>0</v>
      </c>
      <c r="G38" s="23">
        <v>0</v>
      </c>
      <c r="H38" s="23">
        <v>0</v>
      </c>
      <c r="I38" s="23">
        <v>0</v>
      </c>
      <c r="J38" s="23">
        <v>11279</v>
      </c>
      <c r="K38" s="23">
        <v>9420</v>
      </c>
      <c r="L38" s="23">
        <v>1859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2061</v>
      </c>
      <c r="S38" s="23">
        <v>1124</v>
      </c>
      <c r="T38" s="23">
        <v>937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20</v>
      </c>
      <c r="AA38" s="23">
        <v>20</v>
      </c>
      <c r="AB38" s="23">
        <v>0</v>
      </c>
      <c r="AC38" s="23">
        <v>0</v>
      </c>
      <c r="AD38" s="23">
        <v>923</v>
      </c>
      <c r="AE38" s="23">
        <v>923</v>
      </c>
      <c r="AF38" s="23">
        <v>0</v>
      </c>
      <c r="AG38" s="23">
        <v>0</v>
      </c>
      <c r="AH38" s="23">
        <v>3664</v>
      </c>
      <c r="AI38" s="23">
        <v>0</v>
      </c>
      <c r="AJ38" s="23">
        <v>0</v>
      </c>
      <c r="AK38" s="23">
        <v>0</v>
      </c>
      <c r="AL38" s="23">
        <v>0</v>
      </c>
      <c r="AM38" s="23">
        <v>3664</v>
      </c>
      <c r="AN38" s="23">
        <v>0</v>
      </c>
      <c r="AO38" s="23">
        <v>0</v>
      </c>
      <c r="AP38" s="23">
        <v>3664</v>
      </c>
      <c r="AQ38" s="23">
        <v>0</v>
      </c>
      <c r="AR38" s="23">
        <v>0</v>
      </c>
      <c r="AS38" s="23">
        <v>0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  <c r="BK38" s="23">
        <v>314</v>
      </c>
      <c r="BL38" s="23">
        <v>78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78</v>
      </c>
      <c r="BT38" s="23">
        <v>236</v>
      </c>
      <c r="BU38" s="23">
        <v>0</v>
      </c>
      <c r="BV38" s="23">
        <v>193</v>
      </c>
      <c r="BW38" s="23">
        <v>0</v>
      </c>
      <c r="BX38" s="23">
        <v>0</v>
      </c>
      <c r="BY38" s="23">
        <v>0</v>
      </c>
      <c r="BZ38" s="23">
        <v>0</v>
      </c>
      <c r="CA38" s="23">
        <v>43</v>
      </c>
      <c r="CB38" s="23">
        <v>14361</v>
      </c>
      <c r="CC38" s="23">
        <v>0</v>
      </c>
      <c r="CD38" s="23">
        <v>11279</v>
      </c>
      <c r="CE38" s="23">
        <v>0</v>
      </c>
      <c r="CF38" s="23">
        <v>2061</v>
      </c>
      <c r="CG38" s="23">
        <v>0</v>
      </c>
      <c r="CH38" s="23">
        <v>20</v>
      </c>
      <c r="CI38" s="23">
        <v>1001</v>
      </c>
      <c r="CJ38" s="23">
        <v>14283</v>
      </c>
      <c r="CK38" s="23">
        <v>0</v>
      </c>
      <c r="CL38" s="23">
        <v>11279</v>
      </c>
      <c r="CM38" s="23">
        <v>0</v>
      </c>
      <c r="CN38" s="23">
        <v>2061</v>
      </c>
      <c r="CO38" s="23">
        <v>0</v>
      </c>
      <c r="CP38" s="23">
        <v>20</v>
      </c>
      <c r="CQ38" s="23">
        <v>923</v>
      </c>
      <c r="CR38" s="23">
        <v>78</v>
      </c>
      <c r="CS38" s="23">
        <v>0</v>
      </c>
      <c r="CT38" s="23">
        <v>0</v>
      </c>
      <c r="CU38" s="23">
        <v>0</v>
      </c>
      <c r="CV38" s="23">
        <v>0</v>
      </c>
      <c r="CW38" s="23">
        <v>0</v>
      </c>
      <c r="CX38" s="23">
        <v>0</v>
      </c>
      <c r="CY38" s="23">
        <v>78</v>
      </c>
      <c r="CZ38" s="23">
        <v>3900</v>
      </c>
      <c r="DA38" s="23">
        <v>0</v>
      </c>
      <c r="DB38" s="23">
        <v>3857</v>
      </c>
      <c r="DC38" s="23">
        <v>0</v>
      </c>
      <c r="DD38" s="23">
        <v>0</v>
      </c>
      <c r="DE38" s="23">
        <v>0</v>
      </c>
      <c r="DF38" s="23">
        <v>0</v>
      </c>
      <c r="DG38" s="23">
        <v>43</v>
      </c>
      <c r="DH38" s="23">
        <v>3664</v>
      </c>
      <c r="DI38" s="23">
        <v>0</v>
      </c>
      <c r="DJ38" s="23">
        <v>3664</v>
      </c>
      <c r="DK38" s="23">
        <v>0</v>
      </c>
      <c r="DL38" s="23">
        <v>0</v>
      </c>
      <c r="DM38" s="23">
        <v>0</v>
      </c>
      <c r="DN38" s="23">
        <v>0</v>
      </c>
      <c r="DO38" s="23">
        <v>0</v>
      </c>
      <c r="DP38" s="23">
        <v>236</v>
      </c>
      <c r="DQ38" s="23">
        <v>0</v>
      </c>
      <c r="DR38" s="23">
        <v>193</v>
      </c>
      <c r="DS38" s="23">
        <v>0</v>
      </c>
      <c r="DT38" s="23">
        <v>0</v>
      </c>
      <c r="DU38" s="23">
        <v>0</v>
      </c>
      <c r="DV38" s="23">
        <v>0</v>
      </c>
      <c r="DW38" s="23">
        <v>43</v>
      </c>
      <c r="DX38" s="23">
        <v>0</v>
      </c>
      <c r="DY38" s="23">
        <v>0</v>
      </c>
      <c r="DZ38" s="23">
        <v>0</v>
      </c>
      <c r="EA38" s="23">
        <v>0</v>
      </c>
      <c r="EB38" s="23">
        <v>0</v>
      </c>
      <c r="EC38" s="23">
        <v>0</v>
      </c>
    </row>
    <row r="39" spans="1:133" ht="13.5" customHeight="1" x14ac:dyDescent="0.55000000000000004">
      <c r="A39" s="21" t="s">
        <v>44</v>
      </c>
      <c r="B39" s="22" t="s">
        <v>109</v>
      </c>
      <c r="C39" s="21" t="s">
        <v>110</v>
      </c>
      <c r="D39" s="23">
        <v>14597</v>
      </c>
      <c r="E39" s="23">
        <v>10083</v>
      </c>
      <c r="F39" s="23">
        <v>0</v>
      </c>
      <c r="G39" s="23">
        <v>0</v>
      </c>
      <c r="H39" s="23">
        <v>0</v>
      </c>
      <c r="I39" s="23">
        <v>0</v>
      </c>
      <c r="J39" s="23">
        <v>7981</v>
      </c>
      <c r="K39" s="23">
        <v>756</v>
      </c>
      <c r="L39" s="23">
        <v>7225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694</v>
      </c>
      <c r="S39" s="23">
        <v>0</v>
      </c>
      <c r="T39" s="23">
        <v>694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1408</v>
      </c>
      <c r="AE39" s="23">
        <v>1334</v>
      </c>
      <c r="AF39" s="23">
        <v>74</v>
      </c>
      <c r="AG39" s="23">
        <v>0</v>
      </c>
      <c r="AH39" s="23">
        <v>3396</v>
      </c>
      <c r="AI39" s="23">
        <v>0</v>
      </c>
      <c r="AJ39" s="23">
        <v>0</v>
      </c>
      <c r="AK39" s="23">
        <v>0</v>
      </c>
      <c r="AL39" s="23">
        <v>0</v>
      </c>
      <c r="AM39" s="23">
        <v>3396</v>
      </c>
      <c r="AN39" s="23">
        <v>0</v>
      </c>
      <c r="AO39" s="23">
        <v>0</v>
      </c>
      <c r="AP39" s="23">
        <v>3396</v>
      </c>
      <c r="AQ39" s="23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1118</v>
      </c>
      <c r="BL39" s="23">
        <v>1118</v>
      </c>
      <c r="BM39" s="23">
        <v>0</v>
      </c>
      <c r="BN39" s="23">
        <v>1012</v>
      </c>
      <c r="BO39" s="23">
        <v>0</v>
      </c>
      <c r="BP39" s="23">
        <v>0</v>
      </c>
      <c r="BQ39" s="23">
        <v>0</v>
      </c>
      <c r="BR39" s="23">
        <v>0</v>
      </c>
      <c r="BS39" s="23">
        <v>106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0</v>
      </c>
      <c r="BZ39" s="23">
        <v>0</v>
      </c>
      <c r="CA39" s="23">
        <v>0</v>
      </c>
      <c r="CB39" s="23">
        <v>11201</v>
      </c>
      <c r="CC39" s="23">
        <v>0</v>
      </c>
      <c r="CD39" s="23">
        <v>8993</v>
      </c>
      <c r="CE39" s="23">
        <v>0</v>
      </c>
      <c r="CF39" s="23">
        <v>694</v>
      </c>
      <c r="CG39" s="23">
        <v>0</v>
      </c>
      <c r="CH39" s="23">
        <v>0</v>
      </c>
      <c r="CI39" s="23">
        <v>1514</v>
      </c>
      <c r="CJ39" s="23">
        <v>10083</v>
      </c>
      <c r="CK39" s="23">
        <v>0</v>
      </c>
      <c r="CL39" s="23">
        <v>7981</v>
      </c>
      <c r="CM39" s="23">
        <v>0</v>
      </c>
      <c r="CN39" s="23">
        <v>694</v>
      </c>
      <c r="CO39" s="23">
        <v>0</v>
      </c>
      <c r="CP39" s="23">
        <v>0</v>
      </c>
      <c r="CQ39" s="23">
        <v>1408</v>
      </c>
      <c r="CR39" s="23">
        <v>1118</v>
      </c>
      <c r="CS39" s="23">
        <v>0</v>
      </c>
      <c r="CT39" s="23">
        <v>1012</v>
      </c>
      <c r="CU39" s="23">
        <v>0</v>
      </c>
      <c r="CV39" s="23">
        <v>0</v>
      </c>
      <c r="CW39" s="23">
        <v>0</v>
      </c>
      <c r="CX39" s="23">
        <v>0</v>
      </c>
      <c r="CY39" s="23">
        <v>106</v>
      </c>
      <c r="CZ39" s="23">
        <v>3396</v>
      </c>
      <c r="DA39" s="23">
        <v>0</v>
      </c>
      <c r="DB39" s="23">
        <v>3396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3396</v>
      </c>
      <c r="DI39" s="23">
        <v>0</v>
      </c>
      <c r="DJ39" s="23">
        <v>3396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</row>
    <row r="40" spans="1:133" ht="13.5" customHeight="1" x14ac:dyDescent="0.55000000000000004">
      <c r="A40" s="21" t="s">
        <v>44</v>
      </c>
      <c r="B40" s="22" t="s">
        <v>111</v>
      </c>
      <c r="C40" s="21" t="s">
        <v>112</v>
      </c>
      <c r="D40" s="23">
        <v>14997</v>
      </c>
      <c r="E40" s="23">
        <v>9202</v>
      </c>
      <c r="F40" s="23">
        <v>0</v>
      </c>
      <c r="G40" s="23">
        <v>0</v>
      </c>
      <c r="H40" s="23">
        <v>0</v>
      </c>
      <c r="I40" s="23">
        <v>0</v>
      </c>
      <c r="J40" s="23">
        <v>7042</v>
      </c>
      <c r="K40" s="23">
        <v>6276</v>
      </c>
      <c r="L40" s="23">
        <v>766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2051</v>
      </c>
      <c r="S40" s="23">
        <v>1843</v>
      </c>
      <c r="T40" s="23">
        <v>208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7</v>
      </c>
      <c r="AA40" s="23">
        <v>7</v>
      </c>
      <c r="AB40" s="23">
        <v>0</v>
      </c>
      <c r="AC40" s="23">
        <v>0</v>
      </c>
      <c r="AD40" s="23">
        <v>102</v>
      </c>
      <c r="AE40" s="23">
        <v>0</v>
      </c>
      <c r="AF40" s="23">
        <v>102</v>
      </c>
      <c r="AG40" s="23">
        <v>0</v>
      </c>
      <c r="AH40" s="23">
        <v>3092</v>
      </c>
      <c r="AI40" s="23">
        <v>0</v>
      </c>
      <c r="AJ40" s="23">
        <v>0</v>
      </c>
      <c r="AK40" s="23">
        <v>0</v>
      </c>
      <c r="AL40" s="23">
        <v>0</v>
      </c>
      <c r="AM40" s="23">
        <v>3003</v>
      </c>
      <c r="AN40" s="23">
        <v>0</v>
      </c>
      <c r="AO40" s="23">
        <v>0</v>
      </c>
      <c r="AP40" s="23">
        <v>3003</v>
      </c>
      <c r="AQ40" s="23">
        <v>0</v>
      </c>
      <c r="AR40" s="23">
        <v>0</v>
      </c>
      <c r="AS40" s="23">
        <v>0</v>
      </c>
      <c r="AT40" s="23">
        <v>0</v>
      </c>
      <c r="AU40" s="23">
        <v>2</v>
      </c>
      <c r="AV40" s="23">
        <v>0</v>
      </c>
      <c r="AW40" s="23">
        <v>0</v>
      </c>
      <c r="AX40" s="23">
        <v>2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87</v>
      </c>
      <c r="BH40" s="23">
        <v>0</v>
      </c>
      <c r="BI40" s="23">
        <v>0</v>
      </c>
      <c r="BJ40" s="23">
        <v>87</v>
      </c>
      <c r="BK40" s="23">
        <v>2703</v>
      </c>
      <c r="BL40" s="23">
        <v>1188</v>
      </c>
      <c r="BM40" s="23">
        <v>0</v>
      </c>
      <c r="BN40" s="23">
        <v>972</v>
      </c>
      <c r="BO40" s="23">
        <v>0</v>
      </c>
      <c r="BP40" s="23">
        <v>0</v>
      </c>
      <c r="BQ40" s="23">
        <v>0</v>
      </c>
      <c r="BR40" s="23">
        <v>0</v>
      </c>
      <c r="BS40" s="23">
        <v>216</v>
      </c>
      <c r="BT40" s="23">
        <v>1515</v>
      </c>
      <c r="BU40" s="23">
        <v>0</v>
      </c>
      <c r="BV40" s="23">
        <v>1349</v>
      </c>
      <c r="BW40" s="23">
        <v>0</v>
      </c>
      <c r="BX40" s="23">
        <v>0</v>
      </c>
      <c r="BY40" s="23">
        <v>0</v>
      </c>
      <c r="BZ40" s="23">
        <v>3</v>
      </c>
      <c r="CA40" s="23">
        <v>163</v>
      </c>
      <c r="CB40" s="23">
        <v>10390</v>
      </c>
      <c r="CC40" s="23">
        <v>0</v>
      </c>
      <c r="CD40" s="23">
        <v>8014</v>
      </c>
      <c r="CE40" s="23">
        <v>0</v>
      </c>
      <c r="CF40" s="23">
        <v>2051</v>
      </c>
      <c r="CG40" s="23">
        <v>0</v>
      </c>
      <c r="CH40" s="23">
        <v>7</v>
      </c>
      <c r="CI40" s="23">
        <v>318</v>
      </c>
      <c r="CJ40" s="23">
        <v>9202</v>
      </c>
      <c r="CK40" s="23">
        <v>0</v>
      </c>
      <c r="CL40" s="23">
        <v>7042</v>
      </c>
      <c r="CM40" s="23">
        <v>0</v>
      </c>
      <c r="CN40" s="23">
        <v>2051</v>
      </c>
      <c r="CO40" s="23">
        <v>0</v>
      </c>
      <c r="CP40" s="23">
        <v>7</v>
      </c>
      <c r="CQ40" s="23">
        <v>102</v>
      </c>
      <c r="CR40" s="23">
        <v>1188</v>
      </c>
      <c r="CS40" s="23">
        <v>0</v>
      </c>
      <c r="CT40" s="23">
        <v>972</v>
      </c>
      <c r="CU40" s="23">
        <v>0</v>
      </c>
      <c r="CV40" s="23">
        <v>0</v>
      </c>
      <c r="CW40" s="23">
        <v>0</v>
      </c>
      <c r="CX40" s="23">
        <v>0</v>
      </c>
      <c r="CY40" s="23">
        <v>216</v>
      </c>
      <c r="CZ40" s="23">
        <v>4607</v>
      </c>
      <c r="DA40" s="23">
        <v>0</v>
      </c>
      <c r="DB40" s="23">
        <v>4352</v>
      </c>
      <c r="DC40" s="23">
        <v>0</v>
      </c>
      <c r="DD40" s="23">
        <v>2</v>
      </c>
      <c r="DE40" s="23">
        <v>0</v>
      </c>
      <c r="DF40" s="23">
        <v>3</v>
      </c>
      <c r="DG40" s="23">
        <v>250</v>
      </c>
      <c r="DH40" s="23">
        <v>3092</v>
      </c>
      <c r="DI40" s="23">
        <v>0</v>
      </c>
      <c r="DJ40" s="23">
        <v>3003</v>
      </c>
      <c r="DK40" s="23">
        <v>0</v>
      </c>
      <c r="DL40" s="23">
        <v>2</v>
      </c>
      <c r="DM40" s="23">
        <v>0</v>
      </c>
      <c r="DN40" s="23">
        <v>0</v>
      </c>
      <c r="DO40" s="23">
        <v>87</v>
      </c>
      <c r="DP40" s="23">
        <v>1515</v>
      </c>
      <c r="DQ40" s="23">
        <v>0</v>
      </c>
      <c r="DR40" s="23">
        <v>1349</v>
      </c>
      <c r="DS40" s="23">
        <v>0</v>
      </c>
      <c r="DT40" s="23">
        <v>0</v>
      </c>
      <c r="DU40" s="23">
        <v>0</v>
      </c>
      <c r="DV40" s="23">
        <v>3</v>
      </c>
      <c r="DW40" s="23">
        <v>163</v>
      </c>
      <c r="DX40" s="23">
        <v>0</v>
      </c>
      <c r="DY40" s="23">
        <v>2</v>
      </c>
      <c r="DZ40" s="23">
        <v>2</v>
      </c>
      <c r="EA40" s="23">
        <v>0</v>
      </c>
      <c r="EB40" s="23">
        <v>0</v>
      </c>
      <c r="EC40" s="23">
        <v>0</v>
      </c>
    </row>
    <row r="41" spans="1:133" ht="13.5" customHeight="1" x14ac:dyDescent="0.55000000000000004">
      <c r="A41" s="21" t="s">
        <v>44</v>
      </c>
      <c r="B41" s="22" t="s">
        <v>113</v>
      </c>
      <c r="C41" s="21" t="s">
        <v>114</v>
      </c>
      <c r="D41" s="23">
        <v>7179</v>
      </c>
      <c r="E41" s="23">
        <v>5586</v>
      </c>
      <c r="F41" s="23">
        <v>0</v>
      </c>
      <c r="G41" s="23">
        <v>0</v>
      </c>
      <c r="H41" s="23">
        <v>0</v>
      </c>
      <c r="I41" s="23">
        <v>0</v>
      </c>
      <c r="J41" s="23">
        <v>4834</v>
      </c>
      <c r="K41" s="23">
        <v>0</v>
      </c>
      <c r="L41" s="23">
        <v>4834</v>
      </c>
      <c r="M41" s="23">
        <v>0</v>
      </c>
      <c r="N41" s="23">
        <v>119</v>
      </c>
      <c r="O41" s="23">
        <v>0</v>
      </c>
      <c r="P41" s="23">
        <v>119</v>
      </c>
      <c r="Q41" s="23">
        <v>0</v>
      </c>
      <c r="R41" s="23">
        <v>535</v>
      </c>
      <c r="S41" s="23">
        <v>0</v>
      </c>
      <c r="T41" s="23">
        <v>535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98</v>
      </c>
      <c r="AE41" s="23">
        <v>0</v>
      </c>
      <c r="AF41" s="23">
        <v>98</v>
      </c>
      <c r="AG41" s="23">
        <v>0</v>
      </c>
      <c r="AH41" s="23">
        <v>1033</v>
      </c>
      <c r="AI41" s="23">
        <v>0</v>
      </c>
      <c r="AJ41" s="23">
        <v>0</v>
      </c>
      <c r="AK41" s="23">
        <v>0</v>
      </c>
      <c r="AL41" s="23">
        <v>0</v>
      </c>
      <c r="AM41" s="23">
        <v>1033</v>
      </c>
      <c r="AN41" s="23">
        <v>0</v>
      </c>
      <c r="AO41" s="23">
        <v>0</v>
      </c>
      <c r="AP41" s="23">
        <v>1033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0</v>
      </c>
      <c r="BI41" s="23">
        <v>0</v>
      </c>
      <c r="BJ41" s="23">
        <v>0</v>
      </c>
      <c r="BK41" s="23">
        <v>560</v>
      </c>
      <c r="BL41" s="23">
        <v>101</v>
      </c>
      <c r="BM41" s="23">
        <v>0</v>
      </c>
      <c r="BN41" s="23">
        <v>101</v>
      </c>
      <c r="BO41" s="23">
        <v>0</v>
      </c>
      <c r="BP41" s="23">
        <v>0</v>
      </c>
      <c r="BQ41" s="23">
        <v>0</v>
      </c>
      <c r="BR41" s="23">
        <v>0</v>
      </c>
      <c r="BS41" s="23">
        <v>0</v>
      </c>
      <c r="BT41" s="23">
        <v>459</v>
      </c>
      <c r="BU41" s="23">
        <v>0</v>
      </c>
      <c r="BV41" s="23">
        <v>459</v>
      </c>
      <c r="BW41" s="23">
        <v>0</v>
      </c>
      <c r="BX41" s="23">
        <v>0</v>
      </c>
      <c r="BY41" s="23">
        <v>0</v>
      </c>
      <c r="BZ41" s="23">
        <v>0</v>
      </c>
      <c r="CA41" s="23">
        <v>0</v>
      </c>
      <c r="CB41" s="23">
        <v>5687</v>
      </c>
      <c r="CC41" s="23">
        <v>0</v>
      </c>
      <c r="CD41" s="23">
        <v>4935</v>
      </c>
      <c r="CE41" s="23">
        <v>119</v>
      </c>
      <c r="CF41" s="23">
        <v>535</v>
      </c>
      <c r="CG41" s="23">
        <v>0</v>
      </c>
      <c r="CH41" s="23">
        <v>0</v>
      </c>
      <c r="CI41" s="23">
        <v>98</v>
      </c>
      <c r="CJ41" s="23">
        <v>5586</v>
      </c>
      <c r="CK41" s="23">
        <v>0</v>
      </c>
      <c r="CL41" s="23">
        <v>4834</v>
      </c>
      <c r="CM41" s="23">
        <v>119</v>
      </c>
      <c r="CN41" s="23">
        <v>535</v>
      </c>
      <c r="CO41" s="23">
        <v>0</v>
      </c>
      <c r="CP41" s="23">
        <v>0</v>
      </c>
      <c r="CQ41" s="23">
        <v>98</v>
      </c>
      <c r="CR41" s="23">
        <v>101</v>
      </c>
      <c r="CS41" s="23">
        <v>0</v>
      </c>
      <c r="CT41" s="23">
        <v>101</v>
      </c>
      <c r="CU41" s="23">
        <v>0</v>
      </c>
      <c r="CV41" s="23">
        <v>0</v>
      </c>
      <c r="CW41" s="23">
        <v>0</v>
      </c>
      <c r="CX41" s="23">
        <v>0</v>
      </c>
      <c r="CY41" s="23">
        <v>0</v>
      </c>
      <c r="CZ41" s="23">
        <v>1492</v>
      </c>
      <c r="DA41" s="23">
        <v>0</v>
      </c>
      <c r="DB41" s="23">
        <v>1492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1033</v>
      </c>
      <c r="DI41" s="23">
        <v>0</v>
      </c>
      <c r="DJ41" s="23">
        <v>1033</v>
      </c>
      <c r="DK41" s="23">
        <v>0</v>
      </c>
      <c r="DL41" s="23">
        <v>0</v>
      </c>
      <c r="DM41" s="23">
        <v>0</v>
      </c>
      <c r="DN41" s="23">
        <v>0</v>
      </c>
      <c r="DO41" s="23">
        <v>0</v>
      </c>
      <c r="DP41" s="23">
        <v>459</v>
      </c>
      <c r="DQ41" s="23">
        <v>0</v>
      </c>
      <c r="DR41" s="23">
        <v>459</v>
      </c>
      <c r="DS41" s="23">
        <v>0</v>
      </c>
      <c r="DT41" s="23">
        <v>0</v>
      </c>
      <c r="DU41" s="23">
        <v>0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0</v>
      </c>
      <c r="EC41" s="23">
        <v>0</v>
      </c>
    </row>
    <row r="42" spans="1:133" ht="13.5" customHeight="1" x14ac:dyDescent="0.55000000000000004">
      <c r="A42" s="21" t="s">
        <v>44</v>
      </c>
      <c r="B42" s="22" t="s">
        <v>115</v>
      </c>
      <c r="C42" s="21" t="s">
        <v>116</v>
      </c>
      <c r="D42" s="23">
        <v>4835</v>
      </c>
      <c r="E42" s="23">
        <v>3858</v>
      </c>
      <c r="F42" s="23">
        <v>0</v>
      </c>
      <c r="G42" s="23">
        <v>0</v>
      </c>
      <c r="H42" s="23">
        <v>0</v>
      </c>
      <c r="I42" s="23">
        <v>0</v>
      </c>
      <c r="J42" s="23">
        <v>2874</v>
      </c>
      <c r="K42" s="23">
        <v>2874</v>
      </c>
      <c r="L42" s="23">
        <v>0</v>
      </c>
      <c r="M42" s="23">
        <v>0</v>
      </c>
      <c r="N42" s="23">
        <v>140</v>
      </c>
      <c r="O42" s="23">
        <v>0</v>
      </c>
      <c r="P42" s="23">
        <v>140</v>
      </c>
      <c r="Q42" s="23">
        <v>0</v>
      </c>
      <c r="R42" s="23">
        <v>779</v>
      </c>
      <c r="S42" s="23">
        <v>78</v>
      </c>
      <c r="T42" s="23">
        <v>701</v>
      </c>
      <c r="U42" s="23">
        <v>0</v>
      </c>
      <c r="V42" s="23">
        <v>1</v>
      </c>
      <c r="W42" s="23">
        <v>0</v>
      </c>
      <c r="X42" s="23">
        <v>1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65</v>
      </c>
      <c r="AE42" s="23">
        <v>65</v>
      </c>
      <c r="AF42" s="23">
        <v>0</v>
      </c>
      <c r="AG42" s="23">
        <v>0</v>
      </c>
      <c r="AH42" s="23">
        <v>636</v>
      </c>
      <c r="AI42" s="23">
        <v>0</v>
      </c>
      <c r="AJ42" s="23">
        <v>0</v>
      </c>
      <c r="AK42" s="23">
        <v>0</v>
      </c>
      <c r="AL42" s="23">
        <v>0</v>
      </c>
      <c r="AM42" s="23">
        <v>607</v>
      </c>
      <c r="AN42" s="23">
        <v>102</v>
      </c>
      <c r="AO42" s="23">
        <v>0</v>
      </c>
      <c r="AP42" s="23">
        <v>505</v>
      </c>
      <c r="AQ42" s="23">
        <v>1</v>
      </c>
      <c r="AR42" s="23">
        <v>0</v>
      </c>
      <c r="AS42" s="23">
        <v>0</v>
      </c>
      <c r="AT42" s="23">
        <v>1</v>
      </c>
      <c r="AU42" s="23">
        <v>4</v>
      </c>
      <c r="AV42" s="23">
        <v>2</v>
      </c>
      <c r="AW42" s="23">
        <v>0</v>
      </c>
      <c r="AX42" s="23">
        <v>2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24</v>
      </c>
      <c r="BH42" s="23">
        <v>0</v>
      </c>
      <c r="BI42" s="23">
        <v>0</v>
      </c>
      <c r="BJ42" s="23">
        <v>24</v>
      </c>
      <c r="BK42" s="23">
        <v>341</v>
      </c>
      <c r="BL42" s="23">
        <v>120</v>
      </c>
      <c r="BM42" s="23">
        <v>0</v>
      </c>
      <c r="BN42" s="23">
        <v>8</v>
      </c>
      <c r="BO42" s="23">
        <v>8</v>
      </c>
      <c r="BP42" s="23">
        <v>1</v>
      </c>
      <c r="BQ42" s="23">
        <v>0</v>
      </c>
      <c r="BR42" s="23">
        <v>0</v>
      </c>
      <c r="BS42" s="23">
        <v>103</v>
      </c>
      <c r="BT42" s="23">
        <v>221</v>
      </c>
      <c r="BU42" s="23">
        <v>0</v>
      </c>
      <c r="BV42" s="23">
        <v>217</v>
      </c>
      <c r="BW42" s="23">
        <v>0</v>
      </c>
      <c r="BX42" s="23">
        <v>0</v>
      </c>
      <c r="BY42" s="23">
        <v>0</v>
      </c>
      <c r="BZ42" s="23">
        <v>0</v>
      </c>
      <c r="CA42" s="23">
        <v>4</v>
      </c>
      <c r="CB42" s="23">
        <v>3978</v>
      </c>
      <c r="CC42" s="23">
        <v>0</v>
      </c>
      <c r="CD42" s="23">
        <v>2882</v>
      </c>
      <c r="CE42" s="23">
        <v>148</v>
      </c>
      <c r="CF42" s="23">
        <v>780</v>
      </c>
      <c r="CG42" s="23">
        <v>1</v>
      </c>
      <c r="CH42" s="23">
        <v>0</v>
      </c>
      <c r="CI42" s="23">
        <v>168</v>
      </c>
      <c r="CJ42" s="23">
        <v>3858</v>
      </c>
      <c r="CK42" s="23">
        <v>0</v>
      </c>
      <c r="CL42" s="23">
        <v>2874</v>
      </c>
      <c r="CM42" s="23">
        <v>140</v>
      </c>
      <c r="CN42" s="23">
        <v>779</v>
      </c>
      <c r="CO42" s="23">
        <v>1</v>
      </c>
      <c r="CP42" s="23">
        <v>0</v>
      </c>
      <c r="CQ42" s="23">
        <v>65</v>
      </c>
      <c r="CR42" s="23">
        <v>120</v>
      </c>
      <c r="CS42" s="23">
        <v>0</v>
      </c>
      <c r="CT42" s="23">
        <v>8</v>
      </c>
      <c r="CU42" s="23">
        <v>8</v>
      </c>
      <c r="CV42" s="23">
        <v>1</v>
      </c>
      <c r="CW42" s="23">
        <v>0</v>
      </c>
      <c r="CX42" s="23">
        <v>0</v>
      </c>
      <c r="CY42" s="23">
        <v>103</v>
      </c>
      <c r="CZ42" s="23">
        <v>857</v>
      </c>
      <c r="DA42" s="23">
        <v>0</v>
      </c>
      <c r="DB42" s="23">
        <v>824</v>
      </c>
      <c r="DC42" s="23">
        <v>1</v>
      </c>
      <c r="DD42" s="23">
        <v>4</v>
      </c>
      <c r="DE42" s="23">
        <v>0</v>
      </c>
      <c r="DF42" s="23">
        <v>0</v>
      </c>
      <c r="DG42" s="23">
        <v>28</v>
      </c>
      <c r="DH42" s="23">
        <v>636</v>
      </c>
      <c r="DI42" s="23">
        <v>0</v>
      </c>
      <c r="DJ42" s="23">
        <v>607</v>
      </c>
      <c r="DK42" s="23">
        <v>1</v>
      </c>
      <c r="DL42" s="23">
        <v>4</v>
      </c>
      <c r="DM42" s="23">
        <v>0</v>
      </c>
      <c r="DN42" s="23">
        <v>0</v>
      </c>
      <c r="DO42" s="23">
        <v>24</v>
      </c>
      <c r="DP42" s="23">
        <v>221</v>
      </c>
      <c r="DQ42" s="23">
        <v>0</v>
      </c>
      <c r="DR42" s="23">
        <v>217</v>
      </c>
      <c r="DS42" s="23">
        <v>0</v>
      </c>
      <c r="DT42" s="23">
        <v>0</v>
      </c>
      <c r="DU42" s="23">
        <v>0</v>
      </c>
      <c r="DV42" s="23">
        <v>0</v>
      </c>
      <c r="DW42" s="23">
        <v>4</v>
      </c>
      <c r="DX42" s="23">
        <v>0</v>
      </c>
      <c r="DY42" s="23">
        <v>0</v>
      </c>
      <c r="DZ42" s="23">
        <v>0</v>
      </c>
      <c r="EA42" s="23">
        <v>0</v>
      </c>
      <c r="EB42" s="23">
        <v>0</v>
      </c>
      <c r="EC42" s="23">
        <v>0</v>
      </c>
    </row>
    <row r="43" spans="1:133" ht="13.5" customHeight="1" x14ac:dyDescent="0.55000000000000004">
      <c r="A43" s="21" t="s">
        <v>44</v>
      </c>
      <c r="B43" s="22" t="s">
        <v>117</v>
      </c>
      <c r="C43" s="21" t="s">
        <v>118</v>
      </c>
      <c r="D43" s="23">
        <v>2929</v>
      </c>
      <c r="E43" s="23">
        <v>1468</v>
      </c>
      <c r="F43" s="23">
        <v>0</v>
      </c>
      <c r="G43" s="23">
        <v>0</v>
      </c>
      <c r="H43" s="23">
        <v>0</v>
      </c>
      <c r="I43" s="23">
        <v>0</v>
      </c>
      <c r="J43" s="23">
        <v>1125</v>
      </c>
      <c r="K43" s="23">
        <v>390</v>
      </c>
      <c r="L43" s="23">
        <v>735</v>
      </c>
      <c r="M43" s="23">
        <v>0</v>
      </c>
      <c r="N43" s="23">
        <v>34</v>
      </c>
      <c r="O43" s="23">
        <v>8</v>
      </c>
      <c r="P43" s="23">
        <v>26</v>
      </c>
      <c r="Q43" s="23">
        <v>0</v>
      </c>
      <c r="R43" s="23">
        <v>295</v>
      </c>
      <c r="S43" s="23">
        <v>1</v>
      </c>
      <c r="T43" s="23">
        <v>294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14</v>
      </c>
      <c r="AE43" s="23">
        <v>0</v>
      </c>
      <c r="AF43" s="23">
        <v>14</v>
      </c>
      <c r="AG43" s="23">
        <v>0</v>
      </c>
      <c r="AH43" s="23">
        <v>955</v>
      </c>
      <c r="AI43" s="23">
        <v>0</v>
      </c>
      <c r="AJ43" s="23">
        <v>0</v>
      </c>
      <c r="AK43" s="23">
        <v>0</v>
      </c>
      <c r="AL43" s="23">
        <v>0</v>
      </c>
      <c r="AM43" s="23">
        <v>909</v>
      </c>
      <c r="AN43" s="23">
        <v>0</v>
      </c>
      <c r="AO43" s="23">
        <v>0</v>
      </c>
      <c r="AP43" s="23">
        <v>909</v>
      </c>
      <c r="AQ43" s="23">
        <v>0</v>
      </c>
      <c r="AR43" s="23">
        <v>0</v>
      </c>
      <c r="AS43" s="23">
        <v>0</v>
      </c>
      <c r="AT43" s="23">
        <v>0</v>
      </c>
      <c r="AU43" s="23">
        <v>11</v>
      </c>
      <c r="AV43" s="23">
        <v>0</v>
      </c>
      <c r="AW43" s="23">
        <v>0</v>
      </c>
      <c r="AX43" s="23">
        <v>11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35</v>
      </c>
      <c r="BH43" s="23">
        <v>0</v>
      </c>
      <c r="BI43" s="23">
        <v>0</v>
      </c>
      <c r="BJ43" s="23">
        <v>35</v>
      </c>
      <c r="BK43" s="23">
        <v>506</v>
      </c>
      <c r="BL43" s="23">
        <v>237</v>
      </c>
      <c r="BM43" s="23">
        <v>0</v>
      </c>
      <c r="BN43" s="23">
        <v>22</v>
      </c>
      <c r="BO43" s="23">
        <v>13</v>
      </c>
      <c r="BP43" s="23">
        <v>1</v>
      </c>
      <c r="BQ43" s="23">
        <v>0</v>
      </c>
      <c r="BR43" s="23">
        <v>0</v>
      </c>
      <c r="BS43" s="23">
        <v>201</v>
      </c>
      <c r="BT43" s="23">
        <v>269</v>
      </c>
      <c r="BU43" s="23">
        <v>0</v>
      </c>
      <c r="BV43" s="23">
        <v>261</v>
      </c>
      <c r="BW43" s="23">
        <v>1</v>
      </c>
      <c r="BX43" s="23">
        <v>3</v>
      </c>
      <c r="BY43" s="23">
        <v>0</v>
      </c>
      <c r="BZ43" s="23">
        <v>0</v>
      </c>
      <c r="CA43" s="23">
        <v>4</v>
      </c>
      <c r="CB43" s="23">
        <v>1705</v>
      </c>
      <c r="CC43" s="23">
        <v>0</v>
      </c>
      <c r="CD43" s="23">
        <v>1147</v>
      </c>
      <c r="CE43" s="23">
        <v>47</v>
      </c>
      <c r="CF43" s="23">
        <v>296</v>
      </c>
      <c r="CG43" s="23">
        <v>0</v>
      </c>
      <c r="CH43" s="23">
        <v>0</v>
      </c>
      <c r="CI43" s="23">
        <v>215</v>
      </c>
      <c r="CJ43" s="23">
        <v>1468</v>
      </c>
      <c r="CK43" s="23">
        <v>0</v>
      </c>
      <c r="CL43" s="23">
        <v>1125</v>
      </c>
      <c r="CM43" s="23">
        <v>34</v>
      </c>
      <c r="CN43" s="23">
        <v>295</v>
      </c>
      <c r="CO43" s="23">
        <v>0</v>
      </c>
      <c r="CP43" s="23">
        <v>0</v>
      </c>
      <c r="CQ43" s="23">
        <v>14</v>
      </c>
      <c r="CR43" s="23">
        <v>237</v>
      </c>
      <c r="CS43" s="23">
        <v>0</v>
      </c>
      <c r="CT43" s="23">
        <v>22</v>
      </c>
      <c r="CU43" s="23">
        <v>13</v>
      </c>
      <c r="CV43" s="23">
        <v>1</v>
      </c>
      <c r="CW43" s="23">
        <v>0</v>
      </c>
      <c r="CX43" s="23">
        <v>0</v>
      </c>
      <c r="CY43" s="23">
        <v>201</v>
      </c>
      <c r="CZ43" s="23">
        <v>1224</v>
      </c>
      <c r="DA43" s="23">
        <v>0</v>
      </c>
      <c r="DB43" s="23">
        <v>1170</v>
      </c>
      <c r="DC43" s="23">
        <v>1</v>
      </c>
      <c r="DD43" s="23">
        <v>14</v>
      </c>
      <c r="DE43" s="23">
        <v>0</v>
      </c>
      <c r="DF43" s="23">
        <v>0</v>
      </c>
      <c r="DG43" s="23">
        <v>39</v>
      </c>
      <c r="DH43" s="23">
        <v>955</v>
      </c>
      <c r="DI43" s="23">
        <v>0</v>
      </c>
      <c r="DJ43" s="23">
        <v>909</v>
      </c>
      <c r="DK43" s="23">
        <v>0</v>
      </c>
      <c r="DL43" s="23">
        <v>11</v>
      </c>
      <c r="DM43" s="23">
        <v>0</v>
      </c>
      <c r="DN43" s="23">
        <v>0</v>
      </c>
      <c r="DO43" s="23">
        <v>35</v>
      </c>
      <c r="DP43" s="23">
        <v>269</v>
      </c>
      <c r="DQ43" s="23">
        <v>0</v>
      </c>
      <c r="DR43" s="23">
        <v>261</v>
      </c>
      <c r="DS43" s="23">
        <v>1</v>
      </c>
      <c r="DT43" s="23">
        <v>3</v>
      </c>
      <c r="DU43" s="23">
        <v>0</v>
      </c>
      <c r="DV43" s="23">
        <v>0</v>
      </c>
      <c r="DW43" s="23">
        <v>4</v>
      </c>
      <c r="DX43" s="23">
        <v>0</v>
      </c>
      <c r="DY43" s="23">
        <v>0</v>
      </c>
      <c r="DZ43" s="23">
        <v>0</v>
      </c>
      <c r="EA43" s="23">
        <v>0</v>
      </c>
      <c r="EB43" s="23">
        <v>0</v>
      </c>
      <c r="EC43" s="23">
        <v>0</v>
      </c>
    </row>
    <row r="44" spans="1:133" ht="13.5" customHeight="1" x14ac:dyDescent="0.55000000000000004">
      <c r="A44" s="21" t="s">
        <v>44</v>
      </c>
      <c r="B44" s="22" t="s">
        <v>119</v>
      </c>
      <c r="C44" s="21" t="s">
        <v>120</v>
      </c>
      <c r="D44" s="23">
        <v>4790</v>
      </c>
      <c r="E44" s="23">
        <v>2523</v>
      </c>
      <c r="F44" s="23">
        <v>0</v>
      </c>
      <c r="G44" s="23">
        <v>0</v>
      </c>
      <c r="H44" s="23">
        <v>0</v>
      </c>
      <c r="I44" s="23">
        <v>0</v>
      </c>
      <c r="J44" s="23">
        <v>2108</v>
      </c>
      <c r="K44" s="23">
        <v>0</v>
      </c>
      <c r="L44" s="23">
        <v>2108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369</v>
      </c>
      <c r="S44" s="23">
        <v>0</v>
      </c>
      <c r="T44" s="23">
        <v>369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46</v>
      </c>
      <c r="AE44" s="23">
        <v>0</v>
      </c>
      <c r="AF44" s="23">
        <v>46</v>
      </c>
      <c r="AG44" s="23">
        <v>0</v>
      </c>
      <c r="AH44" s="23">
        <v>1742</v>
      </c>
      <c r="AI44" s="23">
        <v>0</v>
      </c>
      <c r="AJ44" s="23">
        <v>0</v>
      </c>
      <c r="AK44" s="23">
        <v>0</v>
      </c>
      <c r="AL44" s="23">
        <v>0</v>
      </c>
      <c r="AM44" s="23">
        <v>1519</v>
      </c>
      <c r="AN44" s="23">
        <v>0</v>
      </c>
      <c r="AO44" s="23">
        <v>0</v>
      </c>
      <c r="AP44" s="23">
        <v>1519</v>
      </c>
      <c r="AQ44" s="23">
        <v>0</v>
      </c>
      <c r="AR44" s="23">
        <v>0</v>
      </c>
      <c r="AS44" s="23">
        <v>0</v>
      </c>
      <c r="AT44" s="23">
        <v>0</v>
      </c>
      <c r="AU44" s="23">
        <v>223</v>
      </c>
      <c r="AV44" s="23">
        <v>0</v>
      </c>
      <c r="AW44" s="23">
        <v>0</v>
      </c>
      <c r="AX44" s="23">
        <v>223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525</v>
      </c>
      <c r="BL44" s="23">
        <v>207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207</v>
      </c>
      <c r="BT44" s="23">
        <v>318</v>
      </c>
      <c r="BU44" s="23">
        <v>0</v>
      </c>
      <c r="BV44" s="23">
        <v>318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2730</v>
      </c>
      <c r="CC44" s="23">
        <v>0</v>
      </c>
      <c r="CD44" s="23">
        <v>2108</v>
      </c>
      <c r="CE44" s="23">
        <v>0</v>
      </c>
      <c r="CF44" s="23">
        <v>369</v>
      </c>
      <c r="CG44" s="23">
        <v>0</v>
      </c>
      <c r="CH44" s="23">
        <v>0</v>
      </c>
      <c r="CI44" s="23">
        <v>253</v>
      </c>
      <c r="CJ44" s="23">
        <v>2523</v>
      </c>
      <c r="CK44" s="23">
        <v>0</v>
      </c>
      <c r="CL44" s="23">
        <v>2108</v>
      </c>
      <c r="CM44" s="23">
        <v>0</v>
      </c>
      <c r="CN44" s="23">
        <v>369</v>
      </c>
      <c r="CO44" s="23">
        <v>0</v>
      </c>
      <c r="CP44" s="23">
        <v>0</v>
      </c>
      <c r="CQ44" s="23">
        <v>46</v>
      </c>
      <c r="CR44" s="23">
        <v>207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207</v>
      </c>
      <c r="CZ44" s="23">
        <v>2060</v>
      </c>
      <c r="DA44" s="23">
        <v>0</v>
      </c>
      <c r="DB44" s="23">
        <v>1837</v>
      </c>
      <c r="DC44" s="23">
        <v>0</v>
      </c>
      <c r="DD44" s="23">
        <v>223</v>
      </c>
      <c r="DE44" s="23">
        <v>0</v>
      </c>
      <c r="DF44" s="23">
        <v>0</v>
      </c>
      <c r="DG44" s="23">
        <v>0</v>
      </c>
      <c r="DH44" s="23">
        <v>1742</v>
      </c>
      <c r="DI44" s="23">
        <v>0</v>
      </c>
      <c r="DJ44" s="23">
        <v>1519</v>
      </c>
      <c r="DK44" s="23">
        <v>0</v>
      </c>
      <c r="DL44" s="23">
        <v>223</v>
      </c>
      <c r="DM44" s="23">
        <v>0</v>
      </c>
      <c r="DN44" s="23">
        <v>0</v>
      </c>
      <c r="DO44" s="23">
        <v>0</v>
      </c>
      <c r="DP44" s="23">
        <v>318</v>
      </c>
      <c r="DQ44" s="23">
        <v>0</v>
      </c>
      <c r="DR44" s="23">
        <v>318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</row>
    <row r="45" spans="1:133" ht="13.5" customHeight="1" x14ac:dyDescent="0.55000000000000004">
      <c r="A45" s="21" t="s">
        <v>44</v>
      </c>
      <c r="B45" s="22" t="s">
        <v>121</v>
      </c>
      <c r="C45" s="21" t="s">
        <v>122</v>
      </c>
      <c r="D45" s="23">
        <v>11587</v>
      </c>
      <c r="E45" s="23">
        <v>6818</v>
      </c>
      <c r="F45" s="23">
        <v>0</v>
      </c>
      <c r="G45" s="23">
        <v>0</v>
      </c>
      <c r="H45" s="23">
        <v>0</v>
      </c>
      <c r="I45" s="23">
        <v>0</v>
      </c>
      <c r="J45" s="23">
        <v>5588</v>
      </c>
      <c r="K45" s="23">
        <v>0</v>
      </c>
      <c r="L45" s="23">
        <v>5575</v>
      </c>
      <c r="M45" s="23">
        <v>13</v>
      </c>
      <c r="N45" s="23">
        <v>28</v>
      </c>
      <c r="O45" s="23">
        <v>0</v>
      </c>
      <c r="P45" s="23">
        <v>21</v>
      </c>
      <c r="Q45" s="23">
        <v>7</v>
      </c>
      <c r="R45" s="23">
        <v>1171</v>
      </c>
      <c r="S45" s="23">
        <v>2</v>
      </c>
      <c r="T45" s="23">
        <v>1169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31</v>
      </c>
      <c r="AE45" s="23">
        <v>0</v>
      </c>
      <c r="AF45" s="23">
        <v>23</v>
      </c>
      <c r="AG45" s="23">
        <v>8</v>
      </c>
      <c r="AH45" s="23">
        <v>2323</v>
      </c>
      <c r="AI45" s="23">
        <v>0</v>
      </c>
      <c r="AJ45" s="23">
        <v>0</v>
      </c>
      <c r="AK45" s="23">
        <v>0</v>
      </c>
      <c r="AL45" s="23">
        <v>0</v>
      </c>
      <c r="AM45" s="23">
        <v>2171</v>
      </c>
      <c r="AN45" s="23">
        <v>261</v>
      </c>
      <c r="AO45" s="23">
        <v>151</v>
      </c>
      <c r="AP45" s="23">
        <v>1759</v>
      </c>
      <c r="AQ45" s="23">
        <v>46</v>
      </c>
      <c r="AR45" s="23">
        <v>26</v>
      </c>
      <c r="AS45" s="23">
        <v>0</v>
      </c>
      <c r="AT45" s="23">
        <v>20</v>
      </c>
      <c r="AU45" s="23">
        <v>59</v>
      </c>
      <c r="AV45" s="23">
        <v>5</v>
      </c>
      <c r="AW45" s="23">
        <v>25</v>
      </c>
      <c r="AX45" s="23">
        <v>29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47</v>
      </c>
      <c r="BH45" s="23">
        <v>26</v>
      </c>
      <c r="BI45" s="23">
        <v>0</v>
      </c>
      <c r="BJ45" s="23">
        <v>21</v>
      </c>
      <c r="BK45" s="23">
        <v>2446</v>
      </c>
      <c r="BL45" s="23">
        <v>1391</v>
      </c>
      <c r="BM45" s="23">
        <v>0</v>
      </c>
      <c r="BN45" s="23">
        <v>282</v>
      </c>
      <c r="BO45" s="23">
        <v>549</v>
      </c>
      <c r="BP45" s="23">
        <v>8</v>
      </c>
      <c r="BQ45" s="23">
        <v>0</v>
      </c>
      <c r="BR45" s="23">
        <v>0</v>
      </c>
      <c r="BS45" s="23">
        <v>552</v>
      </c>
      <c r="BT45" s="23">
        <v>1055</v>
      </c>
      <c r="BU45" s="23">
        <v>0</v>
      </c>
      <c r="BV45" s="23">
        <v>973</v>
      </c>
      <c r="BW45" s="23">
        <v>39</v>
      </c>
      <c r="BX45" s="23">
        <v>2</v>
      </c>
      <c r="BY45" s="23">
        <v>0</v>
      </c>
      <c r="BZ45" s="23">
        <v>0</v>
      </c>
      <c r="CA45" s="23">
        <v>41</v>
      </c>
      <c r="CB45" s="23">
        <v>8209</v>
      </c>
      <c r="CC45" s="23">
        <v>0</v>
      </c>
      <c r="CD45" s="23">
        <v>5870</v>
      </c>
      <c r="CE45" s="23">
        <v>577</v>
      </c>
      <c r="CF45" s="23">
        <v>1179</v>
      </c>
      <c r="CG45" s="23">
        <v>0</v>
      </c>
      <c r="CH45" s="23">
        <v>0</v>
      </c>
      <c r="CI45" s="23">
        <v>583</v>
      </c>
      <c r="CJ45" s="23">
        <v>6818</v>
      </c>
      <c r="CK45" s="23">
        <v>0</v>
      </c>
      <c r="CL45" s="23">
        <v>5588</v>
      </c>
      <c r="CM45" s="23">
        <v>28</v>
      </c>
      <c r="CN45" s="23">
        <v>1171</v>
      </c>
      <c r="CO45" s="23">
        <v>0</v>
      </c>
      <c r="CP45" s="23">
        <v>0</v>
      </c>
      <c r="CQ45" s="23">
        <v>31</v>
      </c>
      <c r="CR45" s="23">
        <v>1391</v>
      </c>
      <c r="CS45" s="23">
        <v>0</v>
      </c>
      <c r="CT45" s="23">
        <v>282</v>
      </c>
      <c r="CU45" s="23">
        <v>549</v>
      </c>
      <c r="CV45" s="23">
        <v>8</v>
      </c>
      <c r="CW45" s="23">
        <v>0</v>
      </c>
      <c r="CX45" s="23">
        <v>0</v>
      </c>
      <c r="CY45" s="23">
        <v>552</v>
      </c>
      <c r="CZ45" s="23">
        <v>3378</v>
      </c>
      <c r="DA45" s="23">
        <v>0</v>
      </c>
      <c r="DB45" s="23">
        <v>3144</v>
      </c>
      <c r="DC45" s="23">
        <v>85</v>
      </c>
      <c r="DD45" s="23">
        <v>61</v>
      </c>
      <c r="DE45" s="23">
        <v>0</v>
      </c>
      <c r="DF45" s="23">
        <v>0</v>
      </c>
      <c r="DG45" s="23">
        <v>88</v>
      </c>
      <c r="DH45" s="23">
        <v>2323</v>
      </c>
      <c r="DI45" s="23">
        <v>0</v>
      </c>
      <c r="DJ45" s="23">
        <v>2171</v>
      </c>
      <c r="DK45" s="23">
        <v>46</v>
      </c>
      <c r="DL45" s="23">
        <v>59</v>
      </c>
      <c r="DM45" s="23">
        <v>0</v>
      </c>
      <c r="DN45" s="23">
        <v>0</v>
      </c>
      <c r="DO45" s="23">
        <v>47</v>
      </c>
      <c r="DP45" s="23">
        <v>1055</v>
      </c>
      <c r="DQ45" s="23">
        <v>0</v>
      </c>
      <c r="DR45" s="23">
        <v>973</v>
      </c>
      <c r="DS45" s="23">
        <v>39</v>
      </c>
      <c r="DT45" s="23">
        <v>2</v>
      </c>
      <c r="DU45" s="23">
        <v>0</v>
      </c>
      <c r="DV45" s="23">
        <v>0</v>
      </c>
      <c r="DW45" s="23">
        <v>41</v>
      </c>
      <c r="DX45" s="23">
        <v>0</v>
      </c>
      <c r="DY45" s="23">
        <v>3</v>
      </c>
      <c r="DZ45" s="23">
        <v>1</v>
      </c>
      <c r="EA45" s="23">
        <v>2</v>
      </c>
      <c r="EB45" s="23">
        <v>0</v>
      </c>
      <c r="EC45" s="23">
        <v>0</v>
      </c>
    </row>
    <row r="46" spans="1:133" ht="13.5" customHeight="1" x14ac:dyDescent="0.55000000000000004">
      <c r="A46" s="21" t="s">
        <v>44</v>
      </c>
      <c r="B46" s="22" t="s">
        <v>123</v>
      </c>
      <c r="C46" s="21" t="s">
        <v>124</v>
      </c>
      <c r="D46" s="23">
        <v>2673</v>
      </c>
      <c r="E46" s="23">
        <v>1464</v>
      </c>
      <c r="F46" s="23">
        <v>0</v>
      </c>
      <c r="G46" s="23">
        <v>0</v>
      </c>
      <c r="H46" s="23">
        <v>0</v>
      </c>
      <c r="I46" s="23">
        <v>0</v>
      </c>
      <c r="J46" s="23">
        <v>1242</v>
      </c>
      <c r="K46" s="23">
        <v>0</v>
      </c>
      <c r="L46" s="23">
        <v>1242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199</v>
      </c>
      <c r="S46" s="23">
        <v>0</v>
      </c>
      <c r="T46" s="23">
        <v>199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23</v>
      </c>
      <c r="AE46" s="23">
        <v>0</v>
      </c>
      <c r="AF46" s="23">
        <v>23</v>
      </c>
      <c r="AG46" s="23">
        <v>0</v>
      </c>
      <c r="AH46" s="23">
        <v>441</v>
      </c>
      <c r="AI46" s="23">
        <v>0</v>
      </c>
      <c r="AJ46" s="23">
        <v>0</v>
      </c>
      <c r="AK46" s="23">
        <v>0</v>
      </c>
      <c r="AL46" s="23">
        <v>0</v>
      </c>
      <c r="AM46" s="23">
        <v>419</v>
      </c>
      <c r="AN46" s="23">
        <v>108</v>
      </c>
      <c r="AO46" s="23">
        <v>311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21</v>
      </c>
      <c r="AV46" s="23">
        <v>1</v>
      </c>
      <c r="AW46" s="23">
        <v>20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1</v>
      </c>
      <c r="BH46" s="23">
        <v>1</v>
      </c>
      <c r="BI46" s="23">
        <v>0</v>
      </c>
      <c r="BJ46" s="23">
        <v>0</v>
      </c>
      <c r="BK46" s="23">
        <v>768</v>
      </c>
      <c r="BL46" s="23">
        <v>275</v>
      </c>
      <c r="BM46" s="23">
        <v>0</v>
      </c>
      <c r="BN46" s="23">
        <v>175</v>
      </c>
      <c r="BO46" s="23">
        <v>0</v>
      </c>
      <c r="BP46" s="23">
        <v>0</v>
      </c>
      <c r="BQ46" s="23">
        <v>0</v>
      </c>
      <c r="BR46" s="23">
        <v>0</v>
      </c>
      <c r="BS46" s="23">
        <v>100</v>
      </c>
      <c r="BT46" s="23">
        <v>493</v>
      </c>
      <c r="BU46" s="23">
        <v>0</v>
      </c>
      <c r="BV46" s="23">
        <v>360</v>
      </c>
      <c r="BW46" s="23">
        <v>0</v>
      </c>
      <c r="BX46" s="23">
        <v>22</v>
      </c>
      <c r="BY46" s="23">
        <v>0</v>
      </c>
      <c r="BZ46" s="23">
        <v>0</v>
      </c>
      <c r="CA46" s="23">
        <v>111</v>
      </c>
      <c r="CB46" s="23">
        <v>1739</v>
      </c>
      <c r="CC46" s="23">
        <v>0</v>
      </c>
      <c r="CD46" s="23">
        <v>1417</v>
      </c>
      <c r="CE46" s="23">
        <v>0</v>
      </c>
      <c r="CF46" s="23">
        <v>199</v>
      </c>
      <c r="CG46" s="23">
        <v>0</v>
      </c>
      <c r="CH46" s="23">
        <v>0</v>
      </c>
      <c r="CI46" s="23">
        <v>123</v>
      </c>
      <c r="CJ46" s="23">
        <v>1464</v>
      </c>
      <c r="CK46" s="23">
        <v>0</v>
      </c>
      <c r="CL46" s="23">
        <v>1242</v>
      </c>
      <c r="CM46" s="23">
        <v>0</v>
      </c>
      <c r="CN46" s="23">
        <v>199</v>
      </c>
      <c r="CO46" s="23">
        <v>0</v>
      </c>
      <c r="CP46" s="23">
        <v>0</v>
      </c>
      <c r="CQ46" s="23">
        <v>23</v>
      </c>
      <c r="CR46" s="23">
        <v>275</v>
      </c>
      <c r="CS46" s="23">
        <v>0</v>
      </c>
      <c r="CT46" s="23">
        <v>175</v>
      </c>
      <c r="CU46" s="23">
        <v>0</v>
      </c>
      <c r="CV46" s="23">
        <v>0</v>
      </c>
      <c r="CW46" s="23">
        <v>0</v>
      </c>
      <c r="CX46" s="23">
        <v>0</v>
      </c>
      <c r="CY46" s="23">
        <v>100</v>
      </c>
      <c r="CZ46" s="23">
        <v>934</v>
      </c>
      <c r="DA46" s="23">
        <v>0</v>
      </c>
      <c r="DB46" s="23">
        <v>779</v>
      </c>
      <c r="DC46" s="23">
        <v>0</v>
      </c>
      <c r="DD46" s="23">
        <v>43</v>
      </c>
      <c r="DE46" s="23">
        <v>0</v>
      </c>
      <c r="DF46" s="23">
        <v>0</v>
      </c>
      <c r="DG46" s="23">
        <v>112</v>
      </c>
      <c r="DH46" s="23">
        <v>441</v>
      </c>
      <c r="DI46" s="23">
        <v>0</v>
      </c>
      <c r="DJ46" s="23">
        <v>419</v>
      </c>
      <c r="DK46" s="23">
        <v>0</v>
      </c>
      <c r="DL46" s="23">
        <v>21</v>
      </c>
      <c r="DM46" s="23">
        <v>0</v>
      </c>
      <c r="DN46" s="23">
        <v>0</v>
      </c>
      <c r="DO46" s="23">
        <v>1</v>
      </c>
      <c r="DP46" s="23">
        <v>493</v>
      </c>
      <c r="DQ46" s="23">
        <v>0</v>
      </c>
      <c r="DR46" s="23">
        <v>360</v>
      </c>
      <c r="DS46" s="23">
        <v>0</v>
      </c>
      <c r="DT46" s="23">
        <v>22</v>
      </c>
      <c r="DU46" s="23">
        <v>0</v>
      </c>
      <c r="DV46" s="23">
        <v>0</v>
      </c>
      <c r="DW46" s="23">
        <v>111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</row>
    <row r="47" spans="1:133" ht="13.5" customHeight="1" x14ac:dyDescent="0.55000000000000004">
      <c r="A47" s="21" t="s">
        <v>44</v>
      </c>
      <c r="B47" s="22" t="s">
        <v>125</v>
      </c>
      <c r="C47" s="21" t="s">
        <v>126</v>
      </c>
      <c r="D47" s="23">
        <v>5485</v>
      </c>
      <c r="E47" s="23">
        <v>3948</v>
      </c>
      <c r="F47" s="23">
        <v>0</v>
      </c>
      <c r="G47" s="23">
        <v>0</v>
      </c>
      <c r="H47" s="23">
        <v>0</v>
      </c>
      <c r="I47" s="23">
        <v>0</v>
      </c>
      <c r="J47" s="23">
        <v>3505</v>
      </c>
      <c r="K47" s="23">
        <v>0</v>
      </c>
      <c r="L47" s="23">
        <v>3505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303</v>
      </c>
      <c r="S47" s="23">
        <v>1</v>
      </c>
      <c r="T47" s="23">
        <v>302</v>
      </c>
      <c r="U47" s="23">
        <v>0</v>
      </c>
      <c r="V47" s="23">
        <v>1</v>
      </c>
      <c r="W47" s="23">
        <v>1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140</v>
      </c>
      <c r="AE47" s="23">
        <v>0</v>
      </c>
      <c r="AF47" s="23">
        <v>140</v>
      </c>
      <c r="AG47" s="23">
        <v>0</v>
      </c>
      <c r="AH47" s="23">
        <v>327</v>
      </c>
      <c r="AI47" s="23">
        <v>0</v>
      </c>
      <c r="AJ47" s="23">
        <v>0</v>
      </c>
      <c r="AK47" s="23">
        <v>0</v>
      </c>
      <c r="AL47" s="23">
        <v>0</v>
      </c>
      <c r="AM47" s="23">
        <v>327</v>
      </c>
      <c r="AN47" s="23">
        <v>327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1210</v>
      </c>
      <c r="BL47" s="23">
        <v>394</v>
      </c>
      <c r="BM47" s="23">
        <v>0</v>
      </c>
      <c r="BN47" s="23">
        <v>212</v>
      </c>
      <c r="BO47" s="23">
        <v>147</v>
      </c>
      <c r="BP47" s="23">
        <v>0</v>
      </c>
      <c r="BQ47" s="23">
        <v>0</v>
      </c>
      <c r="BR47" s="23">
        <v>0</v>
      </c>
      <c r="BS47" s="23">
        <v>35</v>
      </c>
      <c r="BT47" s="23">
        <v>816</v>
      </c>
      <c r="BU47" s="23">
        <v>0</v>
      </c>
      <c r="BV47" s="23">
        <v>814</v>
      </c>
      <c r="BW47" s="23">
        <v>0</v>
      </c>
      <c r="BX47" s="23">
        <v>0</v>
      </c>
      <c r="BY47" s="23">
        <v>0</v>
      </c>
      <c r="BZ47" s="23">
        <v>0</v>
      </c>
      <c r="CA47" s="23">
        <v>2</v>
      </c>
      <c r="CB47" s="23">
        <v>4342</v>
      </c>
      <c r="CC47" s="23">
        <v>0</v>
      </c>
      <c r="CD47" s="23">
        <v>3717</v>
      </c>
      <c r="CE47" s="23">
        <v>147</v>
      </c>
      <c r="CF47" s="23">
        <v>303</v>
      </c>
      <c r="CG47" s="23">
        <v>1</v>
      </c>
      <c r="CH47" s="23">
        <v>0</v>
      </c>
      <c r="CI47" s="23">
        <v>175</v>
      </c>
      <c r="CJ47" s="23">
        <v>3948</v>
      </c>
      <c r="CK47" s="23">
        <v>0</v>
      </c>
      <c r="CL47" s="23">
        <v>3505</v>
      </c>
      <c r="CM47" s="23">
        <v>0</v>
      </c>
      <c r="CN47" s="23">
        <v>303</v>
      </c>
      <c r="CO47" s="23">
        <v>1</v>
      </c>
      <c r="CP47" s="23">
        <v>0</v>
      </c>
      <c r="CQ47" s="23">
        <v>140</v>
      </c>
      <c r="CR47" s="23">
        <v>394</v>
      </c>
      <c r="CS47" s="23">
        <v>0</v>
      </c>
      <c r="CT47" s="23">
        <v>212</v>
      </c>
      <c r="CU47" s="23">
        <v>147</v>
      </c>
      <c r="CV47" s="23">
        <v>0</v>
      </c>
      <c r="CW47" s="23">
        <v>0</v>
      </c>
      <c r="CX47" s="23">
        <v>0</v>
      </c>
      <c r="CY47" s="23">
        <v>35</v>
      </c>
      <c r="CZ47" s="23">
        <v>1143</v>
      </c>
      <c r="DA47" s="23">
        <v>0</v>
      </c>
      <c r="DB47" s="23">
        <v>1141</v>
      </c>
      <c r="DC47" s="23">
        <v>0</v>
      </c>
      <c r="DD47" s="23">
        <v>0</v>
      </c>
      <c r="DE47" s="23">
        <v>0</v>
      </c>
      <c r="DF47" s="23">
        <v>0</v>
      </c>
      <c r="DG47" s="23">
        <v>2</v>
      </c>
      <c r="DH47" s="23">
        <v>327</v>
      </c>
      <c r="DI47" s="23">
        <v>0</v>
      </c>
      <c r="DJ47" s="23">
        <v>327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816</v>
      </c>
      <c r="DQ47" s="23">
        <v>0</v>
      </c>
      <c r="DR47" s="23">
        <v>814</v>
      </c>
      <c r="DS47" s="23">
        <v>0</v>
      </c>
      <c r="DT47" s="23">
        <v>0</v>
      </c>
      <c r="DU47" s="23">
        <v>0</v>
      </c>
      <c r="DV47" s="23">
        <v>0</v>
      </c>
      <c r="DW47" s="23">
        <v>2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</row>
    <row r="48" spans="1:133" ht="13.5" customHeight="1" x14ac:dyDescent="0.55000000000000004">
      <c r="A48" s="21" t="s">
        <v>44</v>
      </c>
      <c r="B48" s="22" t="s">
        <v>127</v>
      </c>
      <c r="C48" s="21" t="s">
        <v>128</v>
      </c>
      <c r="D48" s="23">
        <v>3116</v>
      </c>
      <c r="E48" s="23">
        <v>2550</v>
      </c>
      <c r="F48" s="23">
        <v>0</v>
      </c>
      <c r="G48" s="23">
        <v>0</v>
      </c>
      <c r="H48" s="23">
        <v>0</v>
      </c>
      <c r="I48" s="23">
        <v>0</v>
      </c>
      <c r="J48" s="23">
        <v>1779</v>
      </c>
      <c r="K48" s="23">
        <v>0</v>
      </c>
      <c r="L48" s="23">
        <v>1779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210</v>
      </c>
      <c r="S48" s="23">
        <v>0</v>
      </c>
      <c r="T48" s="23">
        <v>210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561</v>
      </c>
      <c r="AE48" s="23">
        <v>0</v>
      </c>
      <c r="AF48" s="23">
        <v>561</v>
      </c>
      <c r="AG48" s="23">
        <v>0</v>
      </c>
      <c r="AH48" s="23">
        <v>378</v>
      </c>
      <c r="AI48" s="23">
        <v>0</v>
      </c>
      <c r="AJ48" s="23">
        <v>0</v>
      </c>
      <c r="AK48" s="23">
        <v>0</v>
      </c>
      <c r="AL48" s="23">
        <v>0</v>
      </c>
      <c r="AM48" s="23">
        <v>378</v>
      </c>
      <c r="AN48" s="23">
        <v>0</v>
      </c>
      <c r="AO48" s="23">
        <v>378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188</v>
      </c>
      <c r="BL48" s="23">
        <v>188</v>
      </c>
      <c r="BM48" s="23">
        <v>0</v>
      </c>
      <c r="BN48" s="23">
        <v>165</v>
      </c>
      <c r="BO48" s="23">
        <v>0</v>
      </c>
      <c r="BP48" s="23">
        <v>0</v>
      </c>
      <c r="BQ48" s="23">
        <v>0</v>
      </c>
      <c r="BR48" s="23">
        <v>0</v>
      </c>
      <c r="BS48" s="23">
        <v>23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0</v>
      </c>
      <c r="BZ48" s="23">
        <v>0</v>
      </c>
      <c r="CA48" s="23">
        <v>0</v>
      </c>
      <c r="CB48" s="23">
        <v>2738</v>
      </c>
      <c r="CC48" s="23">
        <v>0</v>
      </c>
      <c r="CD48" s="23">
        <v>1944</v>
      </c>
      <c r="CE48" s="23">
        <v>0</v>
      </c>
      <c r="CF48" s="23">
        <v>210</v>
      </c>
      <c r="CG48" s="23">
        <v>0</v>
      </c>
      <c r="CH48" s="23">
        <v>0</v>
      </c>
      <c r="CI48" s="23">
        <v>584</v>
      </c>
      <c r="CJ48" s="23">
        <v>2550</v>
      </c>
      <c r="CK48" s="23">
        <v>0</v>
      </c>
      <c r="CL48" s="23">
        <v>1779</v>
      </c>
      <c r="CM48" s="23">
        <v>0</v>
      </c>
      <c r="CN48" s="23">
        <v>210</v>
      </c>
      <c r="CO48" s="23">
        <v>0</v>
      </c>
      <c r="CP48" s="23">
        <v>0</v>
      </c>
      <c r="CQ48" s="23">
        <v>561</v>
      </c>
      <c r="CR48" s="23">
        <v>188</v>
      </c>
      <c r="CS48" s="23">
        <v>0</v>
      </c>
      <c r="CT48" s="23">
        <v>165</v>
      </c>
      <c r="CU48" s="23">
        <v>0</v>
      </c>
      <c r="CV48" s="23">
        <v>0</v>
      </c>
      <c r="CW48" s="23">
        <v>0</v>
      </c>
      <c r="CX48" s="23">
        <v>0</v>
      </c>
      <c r="CY48" s="23">
        <v>23</v>
      </c>
      <c r="CZ48" s="23">
        <v>378</v>
      </c>
      <c r="DA48" s="23">
        <v>0</v>
      </c>
      <c r="DB48" s="23">
        <v>378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378</v>
      </c>
      <c r="DI48" s="23">
        <v>0</v>
      </c>
      <c r="DJ48" s="23">
        <v>378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1</v>
      </c>
      <c r="DZ48" s="23">
        <v>0</v>
      </c>
      <c r="EA48" s="23">
        <v>1</v>
      </c>
      <c r="EB48" s="23">
        <v>0</v>
      </c>
      <c r="EC48" s="23">
        <v>0</v>
      </c>
    </row>
    <row r="49" spans="1:133" ht="13.5" customHeight="1" x14ac:dyDescent="0.55000000000000004">
      <c r="A49" s="21" t="s">
        <v>44</v>
      </c>
      <c r="B49" s="22" t="s">
        <v>129</v>
      </c>
      <c r="C49" s="21" t="s">
        <v>130</v>
      </c>
      <c r="D49" s="23">
        <v>4543</v>
      </c>
      <c r="E49" s="23">
        <v>3209</v>
      </c>
      <c r="F49" s="23">
        <v>0</v>
      </c>
      <c r="G49" s="23">
        <v>0</v>
      </c>
      <c r="H49" s="23">
        <v>0</v>
      </c>
      <c r="I49" s="23">
        <v>0</v>
      </c>
      <c r="J49" s="23">
        <v>2382</v>
      </c>
      <c r="K49" s="23">
        <v>0</v>
      </c>
      <c r="L49" s="23">
        <v>2382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196</v>
      </c>
      <c r="S49" s="23">
        <v>0</v>
      </c>
      <c r="T49" s="23">
        <v>196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631</v>
      </c>
      <c r="AE49" s="23">
        <v>0</v>
      </c>
      <c r="AF49" s="23">
        <v>631</v>
      </c>
      <c r="AG49" s="23">
        <v>0</v>
      </c>
      <c r="AH49" s="23">
        <v>926</v>
      </c>
      <c r="AI49" s="23">
        <v>0</v>
      </c>
      <c r="AJ49" s="23">
        <v>0</v>
      </c>
      <c r="AK49" s="23">
        <v>0</v>
      </c>
      <c r="AL49" s="23">
        <v>0</v>
      </c>
      <c r="AM49" s="23">
        <v>926</v>
      </c>
      <c r="AN49" s="23">
        <v>0</v>
      </c>
      <c r="AO49" s="23">
        <v>926</v>
      </c>
      <c r="AP49" s="23">
        <v>0</v>
      </c>
      <c r="AQ49" s="23">
        <v>0</v>
      </c>
      <c r="AR49" s="23">
        <v>0</v>
      </c>
      <c r="AS49" s="23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3">
        <v>0</v>
      </c>
      <c r="BG49" s="23">
        <v>0</v>
      </c>
      <c r="BH49" s="23">
        <v>0</v>
      </c>
      <c r="BI49" s="23">
        <v>0</v>
      </c>
      <c r="BJ49" s="23">
        <v>0</v>
      </c>
      <c r="BK49" s="23">
        <v>408</v>
      </c>
      <c r="BL49" s="23">
        <v>408</v>
      </c>
      <c r="BM49" s="23">
        <v>0</v>
      </c>
      <c r="BN49" s="23">
        <v>356</v>
      </c>
      <c r="BO49" s="23">
        <v>0</v>
      </c>
      <c r="BP49" s="23">
        <v>0</v>
      </c>
      <c r="BQ49" s="23">
        <v>0</v>
      </c>
      <c r="BR49" s="23">
        <v>0</v>
      </c>
      <c r="BS49" s="23">
        <v>52</v>
      </c>
      <c r="BT49" s="23">
        <v>0</v>
      </c>
      <c r="BU49" s="23">
        <v>0</v>
      </c>
      <c r="BV49" s="23">
        <v>0</v>
      </c>
      <c r="BW49" s="23">
        <v>0</v>
      </c>
      <c r="BX49" s="23">
        <v>0</v>
      </c>
      <c r="BY49" s="23">
        <v>0</v>
      </c>
      <c r="BZ49" s="23">
        <v>0</v>
      </c>
      <c r="CA49" s="23">
        <v>0</v>
      </c>
      <c r="CB49" s="23">
        <v>3617</v>
      </c>
      <c r="CC49" s="23">
        <v>0</v>
      </c>
      <c r="CD49" s="23">
        <v>2738</v>
      </c>
      <c r="CE49" s="23">
        <v>0</v>
      </c>
      <c r="CF49" s="23">
        <v>196</v>
      </c>
      <c r="CG49" s="23">
        <v>0</v>
      </c>
      <c r="CH49" s="23">
        <v>0</v>
      </c>
      <c r="CI49" s="23">
        <v>683</v>
      </c>
      <c r="CJ49" s="23">
        <v>3209</v>
      </c>
      <c r="CK49" s="23">
        <v>0</v>
      </c>
      <c r="CL49" s="23">
        <v>2382</v>
      </c>
      <c r="CM49" s="23">
        <v>0</v>
      </c>
      <c r="CN49" s="23">
        <v>196</v>
      </c>
      <c r="CO49" s="23">
        <v>0</v>
      </c>
      <c r="CP49" s="23">
        <v>0</v>
      </c>
      <c r="CQ49" s="23">
        <v>631</v>
      </c>
      <c r="CR49" s="23">
        <v>408</v>
      </c>
      <c r="CS49" s="23">
        <v>0</v>
      </c>
      <c r="CT49" s="23">
        <v>356</v>
      </c>
      <c r="CU49" s="23">
        <v>0</v>
      </c>
      <c r="CV49" s="23">
        <v>0</v>
      </c>
      <c r="CW49" s="23">
        <v>0</v>
      </c>
      <c r="CX49" s="23">
        <v>0</v>
      </c>
      <c r="CY49" s="23">
        <v>52</v>
      </c>
      <c r="CZ49" s="23">
        <v>926</v>
      </c>
      <c r="DA49" s="23">
        <v>0</v>
      </c>
      <c r="DB49" s="23">
        <v>926</v>
      </c>
      <c r="DC49" s="23">
        <v>0</v>
      </c>
      <c r="DD49" s="23">
        <v>0</v>
      </c>
      <c r="DE49" s="23">
        <v>0</v>
      </c>
      <c r="DF49" s="23">
        <v>0</v>
      </c>
      <c r="DG49" s="23">
        <v>0</v>
      </c>
      <c r="DH49" s="23">
        <v>926</v>
      </c>
      <c r="DI49" s="23">
        <v>0</v>
      </c>
      <c r="DJ49" s="23">
        <v>926</v>
      </c>
      <c r="DK49" s="23">
        <v>0</v>
      </c>
      <c r="DL49" s="23">
        <v>0</v>
      </c>
      <c r="DM49" s="23">
        <v>0</v>
      </c>
      <c r="DN49" s="23">
        <v>0</v>
      </c>
      <c r="DO49" s="23">
        <v>0</v>
      </c>
      <c r="DP49" s="23">
        <v>0</v>
      </c>
      <c r="DQ49" s="23">
        <v>0</v>
      </c>
      <c r="DR49" s="23">
        <v>0</v>
      </c>
      <c r="DS49" s="23">
        <v>0</v>
      </c>
      <c r="DT49" s="23">
        <v>0</v>
      </c>
      <c r="DU49" s="23">
        <v>0</v>
      </c>
      <c r="DV49" s="23">
        <v>0</v>
      </c>
      <c r="DW49" s="23">
        <v>0</v>
      </c>
      <c r="DX49" s="23">
        <v>0</v>
      </c>
      <c r="DY49" s="23">
        <v>1</v>
      </c>
      <c r="DZ49" s="23">
        <v>0</v>
      </c>
      <c r="EA49" s="23">
        <v>1</v>
      </c>
      <c r="EB49" s="23">
        <v>0</v>
      </c>
      <c r="EC49" s="23">
        <v>0</v>
      </c>
    </row>
    <row r="50" spans="1:133" ht="13.5" customHeight="1" x14ac:dyDescent="0.55000000000000004">
      <c r="A50" s="21" t="s">
        <v>44</v>
      </c>
      <c r="B50" s="22" t="s">
        <v>131</v>
      </c>
      <c r="C50" s="21" t="s">
        <v>132</v>
      </c>
      <c r="D50" s="23">
        <v>1509</v>
      </c>
      <c r="E50" s="23">
        <v>1168</v>
      </c>
      <c r="F50" s="23">
        <v>0</v>
      </c>
      <c r="G50" s="23">
        <v>0</v>
      </c>
      <c r="H50" s="23">
        <v>0</v>
      </c>
      <c r="I50" s="23">
        <v>0</v>
      </c>
      <c r="J50" s="23">
        <v>846</v>
      </c>
      <c r="K50" s="23">
        <v>0</v>
      </c>
      <c r="L50" s="23">
        <v>846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80</v>
      </c>
      <c r="S50" s="23">
        <v>0</v>
      </c>
      <c r="T50" s="23">
        <v>80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242</v>
      </c>
      <c r="AE50" s="23">
        <v>0</v>
      </c>
      <c r="AF50" s="23">
        <v>242</v>
      </c>
      <c r="AG50" s="23">
        <v>0</v>
      </c>
      <c r="AH50" s="23">
        <v>146</v>
      </c>
      <c r="AI50" s="23">
        <v>0</v>
      </c>
      <c r="AJ50" s="23">
        <v>0</v>
      </c>
      <c r="AK50" s="23">
        <v>0</v>
      </c>
      <c r="AL50" s="23">
        <v>0</v>
      </c>
      <c r="AM50" s="23">
        <v>146</v>
      </c>
      <c r="AN50" s="23">
        <v>0</v>
      </c>
      <c r="AO50" s="23">
        <v>146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195</v>
      </c>
      <c r="BL50" s="23">
        <v>195</v>
      </c>
      <c r="BM50" s="23">
        <v>0</v>
      </c>
      <c r="BN50" s="23">
        <v>170</v>
      </c>
      <c r="BO50" s="23">
        <v>0</v>
      </c>
      <c r="BP50" s="23">
        <v>0</v>
      </c>
      <c r="BQ50" s="23">
        <v>0</v>
      </c>
      <c r="BR50" s="23">
        <v>0</v>
      </c>
      <c r="BS50" s="23">
        <v>25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1363</v>
      </c>
      <c r="CC50" s="23">
        <v>0</v>
      </c>
      <c r="CD50" s="23">
        <v>1016</v>
      </c>
      <c r="CE50" s="23">
        <v>0</v>
      </c>
      <c r="CF50" s="23">
        <v>80</v>
      </c>
      <c r="CG50" s="23">
        <v>0</v>
      </c>
      <c r="CH50" s="23">
        <v>0</v>
      </c>
      <c r="CI50" s="23">
        <v>267</v>
      </c>
      <c r="CJ50" s="23">
        <v>1168</v>
      </c>
      <c r="CK50" s="23">
        <v>0</v>
      </c>
      <c r="CL50" s="23">
        <v>846</v>
      </c>
      <c r="CM50" s="23">
        <v>0</v>
      </c>
      <c r="CN50" s="23">
        <v>80</v>
      </c>
      <c r="CO50" s="23">
        <v>0</v>
      </c>
      <c r="CP50" s="23">
        <v>0</v>
      </c>
      <c r="CQ50" s="23">
        <v>242</v>
      </c>
      <c r="CR50" s="23">
        <v>195</v>
      </c>
      <c r="CS50" s="23">
        <v>0</v>
      </c>
      <c r="CT50" s="23">
        <v>170</v>
      </c>
      <c r="CU50" s="23">
        <v>0</v>
      </c>
      <c r="CV50" s="23">
        <v>0</v>
      </c>
      <c r="CW50" s="23">
        <v>0</v>
      </c>
      <c r="CX50" s="23">
        <v>0</v>
      </c>
      <c r="CY50" s="23">
        <v>25</v>
      </c>
      <c r="CZ50" s="23">
        <v>146</v>
      </c>
      <c r="DA50" s="23">
        <v>0</v>
      </c>
      <c r="DB50" s="23">
        <v>146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146</v>
      </c>
      <c r="DI50" s="23">
        <v>0</v>
      </c>
      <c r="DJ50" s="23">
        <v>146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&amp;Lごみ搬入量の状況（令和2年度実績）</oddHeader>
  </headerFooter>
  <colBreaks count="5" manualBreakCount="5">
    <brk id="13" min="1" max="23" man="1"/>
    <brk id="29" min="1" max="23" man="1"/>
    <brk id="42" min="1" max="23" man="1"/>
    <brk id="58" min="1" max="23" man="1"/>
    <brk id="71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E2527-EA09-444C-A6FC-5923A5C2AF35}">
  <dimension ref="A1:EN50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9" customWidth="1"/>
    <col min="2" max="2" width="8.75" style="12" customWidth="1"/>
    <col min="3" max="3" width="12.58203125" style="9" customWidth="1"/>
    <col min="4" max="144" width="9.83203125" style="13" customWidth="1"/>
    <col min="145" max="16384" width="9" style="9"/>
  </cols>
  <sheetData>
    <row r="1" spans="1:144" s="3" customFormat="1" ht="16.5" x14ac:dyDescent="0.55000000000000004">
      <c r="A1" s="1" t="s">
        <v>185</v>
      </c>
      <c r="B1" s="2"/>
      <c r="C1" s="2"/>
    </row>
    <row r="2" spans="1:144" ht="25.5" customHeight="1" x14ac:dyDescent="0.55000000000000004">
      <c r="A2" s="6" t="s">
        <v>0</v>
      </c>
      <c r="B2" s="6" t="s">
        <v>1</v>
      </c>
      <c r="C2" s="7" t="s">
        <v>2</v>
      </c>
      <c r="D2" s="10" t="s">
        <v>168</v>
      </c>
      <c r="E2" s="10" t="s">
        <v>168</v>
      </c>
      <c r="F2" s="10" t="s">
        <v>168</v>
      </c>
      <c r="G2" s="10" t="s">
        <v>168</v>
      </c>
      <c r="H2" s="10" t="s">
        <v>168</v>
      </c>
      <c r="I2" s="10" t="s">
        <v>168</v>
      </c>
      <c r="J2" s="10" t="s">
        <v>168</v>
      </c>
      <c r="K2" s="10" t="s">
        <v>168</v>
      </c>
      <c r="L2" s="10" t="s">
        <v>168</v>
      </c>
      <c r="M2" s="10" t="s">
        <v>168</v>
      </c>
      <c r="N2" s="10" t="s">
        <v>168</v>
      </c>
      <c r="O2" s="10" t="s">
        <v>168</v>
      </c>
      <c r="P2" s="10" t="s">
        <v>168</v>
      </c>
      <c r="Q2" s="10" t="s">
        <v>168</v>
      </c>
      <c r="R2" s="10" t="s">
        <v>168</v>
      </c>
      <c r="S2" s="10" t="s">
        <v>168</v>
      </c>
      <c r="T2" s="10" t="s">
        <v>168</v>
      </c>
      <c r="U2" s="10" t="s">
        <v>168</v>
      </c>
      <c r="V2" s="10" t="s">
        <v>168</v>
      </c>
      <c r="W2" s="10" t="s">
        <v>168</v>
      </c>
      <c r="X2" s="10" t="s">
        <v>168</v>
      </c>
      <c r="Y2" s="10" t="s">
        <v>168</v>
      </c>
      <c r="Z2" s="10" t="s">
        <v>168</v>
      </c>
      <c r="AA2" s="10" t="s">
        <v>168</v>
      </c>
      <c r="AB2" s="10" t="s">
        <v>168</v>
      </c>
      <c r="AC2" s="10" t="s">
        <v>168</v>
      </c>
      <c r="AD2" s="10" t="s">
        <v>168</v>
      </c>
      <c r="AE2" s="10" t="s">
        <v>168</v>
      </c>
      <c r="AF2" s="10" t="s">
        <v>168</v>
      </c>
      <c r="AG2" s="10" t="s">
        <v>168</v>
      </c>
      <c r="AH2" s="10" t="s">
        <v>168</v>
      </c>
      <c r="AI2" s="10" t="s">
        <v>168</v>
      </c>
      <c r="AJ2" s="10" t="s">
        <v>168</v>
      </c>
      <c r="AK2" s="10" t="s">
        <v>168</v>
      </c>
      <c r="AL2" s="10" t="s">
        <v>168</v>
      </c>
      <c r="AM2" s="10" t="s">
        <v>168</v>
      </c>
      <c r="AN2" s="10" t="s">
        <v>168</v>
      </c>
      <c r="AO2" s="10" t="s">
        <v>168</v>
      </c>
      <c r="AP2" s="10" t="s">
        <v>168</v>
      </c>
      <c r="AQ2" s="10" t="s">
        <v>168</v>
      </c>
      <c r="AR2" s="10" t="s">
        <v>168</v>
      </c>
      <c r="AS2" s="10" t="s">
        <v>168</v>
      </c>
      <c r="AT2" s="10" t="s">
        <v>168</v>
      </c>
      <c r="AU2" s="10" t="s">
        <v>168</v>
      </c>
      <c r="AV2" s="10" t="s">
        <v>168</v>
      </c>
      <c r="AW2" s="10" t="s">
        <v>168</v>
      </c>
      <c r="AX2" s="10" t="s">
        <v>168</v>
      </c>
      <c r="AY2" s="10" t="s">
        <v>168</v>
      </c>
      <c r="AZ2" s="10" t="s">
        <v>168</v>
      </c>
      <c r="BA2" s="10" t="s">
        <v>168</v>
      </c>
      <c r="BB2" s="10" t="s">
        <v>168</v>
      </c>
      <c r="BC2" s="10" t="s">
        <v>168</v>
      </c>
      <c r="BD2" s="10" t="s">
        <v>168</v>
      </c>
      <c r="BE2" s="10" t="s">
        <v>168</v>
      </c>
      <c r="BF2" s="10" t="s">
        <v>168</v>
      </c>
      <c r="BG2" s="10" t="s">
        <v>168</v>
      </c>
      <c r="BH2" s="10" t="s">
        <v>168</v>
      </c>
      <c r="BI2" s="10" t="s">
        <v>168</v>
      </c>
      <c r="BJ2" s="10" t="s">
        <v>168</v>
      </c>
      <c r="BK2" s="10" t="s">
        <v>168</v>
      </c>
      <c r="BL2" s="10" t="s">
        <v>168</v>
      </c>
      <c r="BM2" s="10" t="s">
        <v>168</v>
      </c>
      <c r="BN2" s="10" t="s">
        <v>168</v>
      </c>
      <c r="BO2" s="10" t="s">
        <v>168</v>
      </c>
      <c r="BP2" s="10" t="s">
        <v>168</v>
      </c>
      <c r="BQ2" s="10" t="s">
        <v>168</v>
      </c>
      <c r="BR2" s="10" t="s">
        <v>168</v>
      </c>
      <c r="BS2" s="10" t="s">
        <v>168</v>
      </c>
      <c r="BT2" s="10" t="s">
        <v>168</v>
      </c>
      <c r="BU2" s="10" t="s">
        <v>168</v>
      </c>
      <c r="BV2" s="10" t="s">
        <v>168</v>
      </c>
      <c r="BW2" s="10" t="s">
        <v>168</v>
      </c>
      <c r="BX2" s="10" t="s">
        <v>168</v>
      </c>
      <c r="BY2" s="10" t="s">
        <v>168</v>
      </c>
      <c r="BZ2" s="10" t="s">
        <v>168</v>
      </c>
      <c r="CA2" s="10" t="s">
        <v>168</v>
      </c>
      <c r="CB2" s="10" t="s">
        <v>168</v>
      </c>
      <c r="CC2" s="10" t="s">
        <v>168</v>
      </c>
      <c r="CD2" s="10" t="s">
        <v>168</v>
      </c>
      <c r="CE2" s="10" t="s">
        <v>168</v>
      </c>
      <c r="CF2" s="10" t="s">
        <v>168</v>
      </c>
      <c r="CG2" s="10" t="s">
        <v>168</v>
      </c>
      <c r="CH2" s="10" t="s">
        <v>168</v>
      </c>
      <c r="CI2" s="10" t="s">
        <v>168</v>
      </c>
      <c r="CJ2" s="10" t="s">
        <v>168</v>
      </c>
      <c r="CK2" s="10" t="s">
        <v>168</v>
      </c>
      <c r="CL2" s="10" t="s">
        <v>168</v>
      </c>
      <c r="CM2" s="10" t="s">
        <v>168</v>
      </c>
      <c r="CN2" s="10" t="s">
        <v>168</v>
      </c>
      <c r="CO2" s="10" t="s">
        <v>168</v>
      </c>
      <c r="CP2" s="10" t="s">
        <v>168</v>
      </c>
      <c r="CQ2" s="10" t="s">
        <v>168</v>
      </c>
      <c r="CR2" s="10" t="s">
        <v>168</v>
      </c>
      <c r="CS2" s="10" t="s">
        <v>168</v>
      </c>
      <c r="CT2" s="10" t="s">
        <v>168</v>
      </c>
      <c r="CU2" s="10" t="s">
        <v>168</v>
      </c>
      <c r="CV2" s="10" t="s">
        <v>168</v>
      </c>
      <c r="CW2" s="10" t="s">
        <v>168</v>
      </c>
      <c r="CX2" s="10" t="s">
        <v>168</v>
      </c>
      <c r="CY2" s="10" t="s">
        <v>168</v>
      </c>
      <c r="CZ2" s="10" t="s">
        <v>168</v>
      </c>
      <c r="DA2" s="10" t="s">
        <v>168</v>
      </c>
      <c r="DB2" s="10" t="s">
        <v>168</v>
      </c>
      <c r="DC2" s="10" t="s">
        <v>168</v>
      </c>
      <c r="DD2" s="10" t="s">
        <v>168</v>
      </c>
      <c r="DE2" s="10" t="s">
        <v>168</v>
      </c>
      <c r="DF2" s="10" t="s">
        <v>168</v>
      </c>
      <c r="DG2" s="10" t="s">
        <v>168</v>
      </c>
      <c r="DH2" s="10" t="s">
        <v>168</v>
      </c>
      <c r="DI2" s="10" t="s">
        <v>168</v>
      </c>
      <c r="DJ2" s="10" t="s">
        <v>168</v>
      </c>
      <c r="DK2" s="10" t="s">
        <v>168</v>
      </c>
      <c r="DL2" s="10" t="s">
        <v>168</v>
      </c>
      <c r="DM2" s="10" t="s">
        <v>168</v>
      </c>
      <c r="DN2" s="10" t="s">
        <v>168</v>
      </c>
      <c r="DO2" s="10" t="s">
        <v>168</v>
      </c>
      <c r="DP2" s="10" t="s">
        <v>168</v>
      </c>
      <c r="DQ2" s="10" t="s">
        <v>168</v>
      </c>
      <c r="DR2" s="10" t="s">
        <v>168</v>
      </c>
      <c r="DS2" s="10" t="s">
        <v>168</v>
      </c>
      <c r="DT2" s="10" t="s">
        <v>168</v>
      </c>
      <c r="DU2" s="10" t="s">
        <v>168</v>
      </c>
      <c r="DV2" s="10" t="s">
        <v>168</v>
      </c>
      <c r="DW2" s="10" t="s">
        <v>168</v>
      </c>
      <c r="DX2" s="10" t="s">
        <v>168</v>
      </c>
      <c r="DY2" s="10" t="s">
        <v>168</v>
      </c>
      <c r="DZ2" s="10" t="s">
        <v>168</v>
      </c>
      <c r="EA2" s="10" t="s">
        <v>168</v>
      </c>
      <c r="EB2" s="10" t="s">
        <v>168</v>
      </c>
      <c r="EC2" s="10" t="s">
        <v>168</v>
      </c>
      <c r="ED2" s="10" t="s">
        <v>168</v>
      </c>
      <c r="EE2" s="10" t="s">
        <v>168</v>
      </c>
      <c r="EF2" s="10" t="s">
        <v>168</v>
      </c>
      <c r="EG2" s="10" t="s">
        <v>168</v>
      </c>
      <c r="EH2" s="10" t="s">
        <v>168</v>
      </c>
      <c r="EI2" s="10" t="s">
        <v>168</v>
      </c>
      <c r="EJ2" s="10" t="s">
        <v>168</v>
      </c>
      <c r="EK2" s="10" t="s">
        <v>168</v>
      </c>
      <c r="EL2" s="10" t="s">
        <v>168</v>
      </c>
      <c r="EM2" s="10" t="s">
        <v>168</v>
      </c>
      <c r="EN2" s="10" t="s">
        <v>168</v>
      </c>
    </row>
    <row r="3" spans="1:144" ht="25.5" customHeight="1" x14ac:dyDescent="0.55000000000000004">
      <c r="A3" s="6"/>
      <c r="B3" s="6"/>
      <c r="C3" s="7"/>
      <c r="D3" s="10" t="s">
        <v>20</v>
      </c>
      <c r="E3" s="10" t="s">
        <v>169</v>
      </c>
      <c r="F3" s="10" t="s">
        <v>169</v>
      </c>
      <c r="G3" s="10" t="s">
        <v>169</v>
      </c>
      <c r="H3" s="10" t="s">
        <v>169</v>
      </c>
      <c r="I3" s="10" t="s">
        <v>169</v>
      </c>
      <c r="J3" s="10" t="s">
        <v>169</v>
      </c>
      <c r="K3" s="10" t="s">
        <v>169</v>
      </c>
      <c r="L3" s="10" t="s">
        <v>169</v>
      </c>
      <c r="M3" s="10" t="s">
        <v>169</v>
      </c>
      <c r="N3" s="10" t="s">
        <v>169</v>
      </c>
      <c r="O3" s="10" t="s">
        <v>169</v>
      </c>
      <c r="P3" s="10" t="s">
        <v>169</v>
      </c>
      <c r="Q3" s="10" t="s">
        <v>169</v>
      </c>
      <c r="R3" s="10" t="s">
        <v>169</v>
      </c>
      <c r="S3" s="10" t="s">
        <v>169</v>
      </c>
      <c r="T3" s="10" t="s">
        <v>170</v>
      </c>
      <c r="U3" s="10" t="s">
        <v>170</v>
      </c>
      <c r="V3" s="10" t="s">
        <v>170</v>
      </c>
      <c r="W3" s="10" t="s">
        <v>170</v>
      </c>
      <c r="X3" s="10" t="s">
        <v>170</v>
      </c>
      <c r="Y3" s="10" t="s">
        <v>170</v>
      </c>
      <c r="Z3" s="10" t="s">
        <v>170</v>
      </c>
      <c r="AA3" s="10" t="s">
        <v>170</v>
      </c>
      <c r="AB3" s="10" t="s">
        <v>170</v>
      </c>
      <c r="AC3" s="10" t="s">
        <v>170</v>
      </c>
      <c r="AD3" s="10" t="s">
        <v>170</v>
      </c>
      <c r="AE3" s="10" t="s">
        <v>170</v>
      </c>
      <c r="AF3" s="10" t="s">
        <v>170</v>
      </c>
      <c r="AG3" s="10" t="s">
        <v>170</v>
      </c>
      <c r="AH3" s="10" t="s">
        <v>170</v>
      </c>
      <c r="AI3" s="10" t="s">
        <v>171</v>
      </c>
      <c r="AJ3" s="10" t="s">
        <v>171</v>
      </c>
      <c r="AK3" s="10" t="s">
        <v>171</v>
      </c>
      <c r="AL3" s="10" t="s">
        <v>171</v>
      </c>
      <c r="AM3" s="10" t="s">
        <v>171</v>
      </c>
      <c r="AN3" s="10" t="s">
        <v>171</v>
      </c>
      <c r="AO3" s="10" t="s">
        <v>171</v>
      </c>
      <c r="AP3" s="10" t="s">
        <v>171</v>
      </c>
      <c r="AQ3" s="10" t="s">
        <v>171</v>
      </c>
      <c r="AR3" s="10" t="s">
        <v>171</v>
      </c>
      <c r="AS3" s="10" t="s">
        <v>171</v>
      </c>
      <c r="AT3" s="10" t="s">
        <v>171</v>
      </c>
      <c r="AU3" s="10" t="s">
        <v>171</v>
      </c>
      <c r="AV3" s="10" t="s">
        <v>171</v>
      </c>
      <c r="AW3" s="10" t="s">
        <v>171</v>
      </c>
      <c r="AX3" s="10" t="s">
        <v>172</v>
      </c>
      <c r="AY3" s="10" t="s">
        <v>172</v>
      </c>
      <c r="AZ3" s="10" t="s">
        <v>172</v>
      </c>
      <c r="BA3" s="10" t="s">
        <v>172</v>
      </c>
      <c r="BB3" s="10" t="s">
        <v>172</v>
      </c>
      <c r="BC3" s="10" t="s">
        <v>172</v>
      </c>
      <c r="BD3" s="10" t="s">
        <v>172</v>
      </c>
      <c r="BE3" s="10" t="s">
        <v>172</v>
      </c>
      <c r="BF3" s="10" t="s">
        <v>172</v>
      </c>
      <c r="BG3" s="10" t="s">
        <v>172</v>
      </c>
      <c r="BH3" s="10" t="s">
        <v>172</v>
      </c>
      <c r="BI3" s="10" t="s">
        <v>172</v>
      </c>
      <c r="BJ3" s="10" t="s">
        <v>172</v>
      </c>
      <c r="BK3" s="10" t="s">
        <v>172</v>
      </c>
      <c r="BL3" s="10" t="s">
        <v>172</v>
      </c>
      <c r="BM3" s="10" t="s">
        <v>173</v>
      </c>
      <c r="BN3" s="10" t="s">
        <v>173</v>
      </c>
      <c r="BO3" s="10" t="s">
        <v>173</v>
      </c>
      <c r="BP3" s="10" t="s">
        <v>173</v>
      </c>
      <c r="BQ3" s="10" t="s">
        <v>173</v>
      </c>
      <c r="BR3" s="10" t="s">
        <v>173</v>
      </c>
      <c r="BS3" s="10" t="s">
        <v>173</v>
      </c>
      <c r="BT3" s="10" t="s">
        <v>173</v>
      </c>
      <c r="BU3" s="10" t="s">
        <v>173</v>
      </c>
      <c r="BV3" s="10" t="s">
        <v>173</v>
      </c>
      <c r="BW3" s="10" t="s">
        <v>173</v>
      </c>
      <c r="BX3" s="10" t="s">
        <v>173</v>
      </c>
      <c r="BY3" s="10" t="s">
        <v>173</v>
      </c>
      <c r="BZ3" s="10" t="s">
        <v>173</v>
      </c>
      <c r="CA3" s="10" t="s">
        <v>173</v>
      </c>
      <c r="CB3" s="10" t="s">
        <v>174</v>
      </c>
      <c r="CC3" s="10" t="s">
        <v>174</v>
      </c>
      <c r="CD3" s="10" t="s">
        <v>174</v>
      </c>
      <c r="CE3" s="10" t="s">
        <v>174</v>
      </c>
      <c r="CF3" s="10" t="s">
        <v>174</v>
      </c>
      <c r="CG3" s="10" t="s">
        <v>174</v>
      </c>
      <c r="CH3" s="10" t="s">
        <v>174</v>
      </c>
      <c r="CI3" s="10" t="s">
        <v>174</v>
      </c>
      <c r="CJ3" s="10" t="s">
        <v>174</v>
      </c>
      <c r="CK3" s="10" t="s">
        <v>174</v>
      </c>
      <c r="CL3" s="10" t="s">
        <v>174</v>
      </c>
      <c r="CM3" s="10" t="s">
        <v>174</v>
      </c>
      <c r="CN3" s="10" t="s">
        <v>174</v>
      </c>
      <c r="CO3" s="10" t="s">
        <v>174</v>
      </c>
      <c r="CP3" s="10" t="s">
        <v>174</v>
      </c>
      <c r="CQ3" s="10" t="s">
        <v>175</v>
      </c>
      <c r="CR3" s="10" t="s">
        <v>175</v>
      </c>
      <c r="CS3" s="10" t="s">
        <v>175</v>
      </c>
      <c r="CT3" s="10" t="s">
        <v>175</v>
      </c>
      <c r="CU3" s="10" t="s">
        <v>175</v>
      </c>
      <c r="CV3" s="10" t="s">
        <v>175</v>
      </c>
      <c r="CW3" s="10" t="s">
        <v>175</v>
      </c>
      <c r="CX3" s="10" t="s">
        <v>175</v>
      </c>
      <c r="CY3" s="10" t="s">
        <v>175</v>
      </c>
      <c r="CZ3" s="10" t="s">
        <v>175</v>
      </c>
      <c r="DA3" s="10" t="s">
        <v>175</v>
      </c>
      <c r="DB3" s="10" t="s">
        <v>175</v>
      </c>
      <c r="DC3" s="10" t="s">
        <v>175</v>
      </c>
      <c r="DD3" s="10" t="s">
        <v>175</v>
      </c>
      <c r="DE3" s="10" t="s">
        <v>175</v>
      </c>
      <c r="DF3" s="10" t="s">
        <v>176</v>
      </c>
      <c r="DG3" s="10" t="s">
        <v>176</v>
      </c>
      <c r="DH3" s="10" t="s">
        <v>176</v>
      </c>
      <c r="DI3" s="10" t="s">
        <v>176</v>
      </c>
      <c r="DJ3" s="10" t="s">
        <v>176</v>
      </c>
      <c r="DK3" s="10" t="s">
        <v>176</v>
      </c>
      <c r="DL3" s="10" t="s">
        <v>176</v>
      </c>
      <c r="DM3" s="10" t="s">
        <v>176</v>
      </c>
      <c r="DN3" s="10" t="s">
        <v>176</v>
      </c>
      <c r="DO3" s="10" t="s">
        <v>176</v>
      </c>
      <c r="DP3" s="10" t="s">
        <v>176</v>
      </c>
      <c r="DQ3" s="10" t="s">
        <v>176</v>
      </c>
      <c r="DR3" s="10" t="s">
        <v>176</v>
      </c>
      <c r="DS3" s="10" t="s">
        <v>176</v>
      </c>
      <c r="DT3" s="10" t="s">
        <v>176</v>
      </c>
      <c r="DU3" s="10" t="s">
        <v>177</v>
      </c>
      <c r="DV3" s="10" t="s">
        <v>177</v>
      </c>
      <c r="DW3" s="10" t="s">
        <v>177</v>
      </c>
      <c r="DX3" s="10" t="s">
        <v>177</v>
      </c>
      <c r="DY3" s="10" t="s">
        <v>177</v>
      </c>
      <c r="DZ3" s="10" t="s">
        <v>178</v>
      </c>
      <c r="EA3" s="10" t="s">
        <v>178</v>
      </c>
      <c r="EB3" s="10" t="s">
        <v>178</v>
      </c>
      <c r="EC3" s="10" t="s">
        <v>178</v>
      </c>
      <c r="ED3" s="10" t="s">
        <v>178</v>
      </c>
      <c r="EE3" s="10" t="s">
        <v>178</v>
      </c>
      <c r="EF3" s="10" t="s">
        <v>178</v>
      </c>
      <c r="EG3" s="10" t="s">
        <v>178</v>
      </c>
      <c r="EH3" s="10" t="s">
        <v>178</v>
      </c>
      <c r="EI3" s="10" t="s">
        <v>178</v>
      </c>
      <c r="EJ3" s="10" t="s">
        <v>178</v>
      </c>
      <c r="EK3" s="10" t="s">
        <v>178</v>
      </c>
      <c r="EL3" s="10" t="s">
        <v>178</v>
      </c>
      <c r="EM3" s="10" t="s">
        <v>178</v>
      </c>
      <c r="EN3" s="10" t="s">
        <v>178</v>
      </c>
    </row>
    <row r="4" spans="1:144" ht="25.5" customHeight="1" x14ac:dyDescent="0.55000000000000004">
      <c r="A4" s="6"/>
      <c r="B4" s="6"/>
      <c r="C4" s="7"/>
      <c r="D4" s="10"/>
      <c r="E4" s="10" t="s">
        <v>20</v>
      </c>
      <c r="F4" s="10" t="s">
        <v>179</v>
      </c>
      <c r="G4" s="10" t="s">
        <v>180</v>
      </c>
      <c r="H4" s="10" t="s">
        <v>180</v>
      </c>
      <c r="I4" s="10" t="s">
        <v>180</v>
      </c>
      <c r="J4" s="10" t="s">
        <v>180</v>
      </c>
      <c r="K4" s="10" t="s">
        <v>180</v>
      </c>
      <c r="L4" s="10" t="s">
        <v>180</v>
      </c>
      <c r="M4" s="10" t="s">
        <v>181</v>
      </c>
      <c r="N4" s="10" t="s">
        <v>181</v>
      </c>
      <c r="O4" s="10" t="s">
        <v>181</v>
      </c>
      <c r="P4" s="10" t="s">
        <v>181</v>
      </c>
      <c r="Q4" s="10" t="s">
        <v>181</v>
      </c>
      <c r="R4" s="10" t="s">
        <v>181</v>
      </c>
      <c r="S4" s="10" t="s">
        <v>181</v>
      </c>
      <c r="T4" s="10" t="s">
        <v>20</v>
      </c>
      <c r="U4" s="10" t="s">
        <v>180</v>
      </c>
      <c r="V4" s="10" t="s">
        <v>180</v>
      </c>
      <c r="W4" s="10" t="s">
        <v>180</v>
      </c>
      <c r="X4" s="10" t="s">
        <v>180</v>
      </c>
      <c r="Y4" s="10" t="s">
        <v>180</v>
      </c>
      <c r="Z4" s="10" t="s">
        <v>180</v>
      </c>
      <c r="AA4" s="10" t="s">
        <v>180</v>
      </c>
      <c r="AB4" s="10" t="s">
        <v>181</v>
      </c>
      <c r="AC4" s="10" t="s">
        <v>181</v>
      </c>
      <c r="AD4" s="10" t="s">
        <v>181</v>
      </c>
      <c r="AE4" s="10" t="s">
        <v>181</v>
      </c>
      <c r="AF4" s="10" t="s">
        <v>181</v>
      </c>
      <c r="AG4" s="10" t="s">
        <v>181</v>
      </c>
      <c r="AH4" s="10" t="s">
        <v>181</v>
      </c>
      <c r="AI4" s="10" t="s">
        <v>20</v>
      </c>
      <c r="AJ4" s="10" t="s">
        <v>180</v>
      </c>
      <c r="AK4" s="10" t="s">
        <v>180</v>
      </c>
      <c r="AL4" s="10" t="s">
        <v>180</v>
      </c>
      <c r="AM4" s="10" t="s">
        <v>180</v>
      </c>
      <c r="AN4" s="10" t="s">
        <v>180</v>
      </c>
      <c r="AO4" s="10" t="s">
        <v>180</v>
      </c>
      <c r="AP4" s="10" t="s">
        <v>180</v>
      </c>
      <c r="AQ4" s="10" t="s">
        <v>181</v>
      </c>
      <c r="AR4" s="10" t="s">
        <v>181</v>
      </c>
      <c r="AS4" s="10" t="s">
        <v>181</v>
      </c>
      <c r="AT4" s="10" t="s">
        <v>181</v>
      </c>
      <c r="AU4" s="10" t="s">
        <v>181</v>
      </c>
      <c r="AV4" s="10" t="s">
        <v>181</v>
      </c>
      <c r="AW4" s="10" t="s">
        <v>181</v>
      </c>
      <c r="AX4" s="10" t="s">
        <v>20</v>
      </c>
      <c r="AY4" s="10" t="s">
        <v>180</v>
      </c>
      <c r="AZ4" s="10" t="s">
        <v>180</v>
      </c>
      <c r="BA4" s="10" t="s">
        <v>180</v>
      </c>
      <c r="BB4" s="10" t="s">
        <v>180</v>
      </c>
      <c r="BC4" s="10" t="s">
        <v>180</v>
      </c>
      <c r="BD4" s="10" t="s">
        <v>180</v>
      </c>
      <c r="BE4" s="10" t="s">
        <v>180</v>
      </c>
      <c r="BF4" s="10" t="s">
        <v>181</v>
      </c>
      <c r="BG4" s="10" t="s">
        <v>181</v>
      </c>
      <c r="BH4" s="10" t="s">
        <v>181</v>
      </c>
      <c r="BI4" s="10" t="s">
        <v>181</v>
      </c>
      <c r="BJ4" s="10" t="s">
        <v>181</v>
      </c>
      <c r="BK4" s="10" t="s">
        <v>181</v>
      </c>
      <c r="BL4" s="10" t="s">
        <v>181</v>
      </c>
      <c r="BM4" s="10" t="s">
        <v>20</v>
      </c>
      <c r="BN4" s="10" t="s">
        <v>180</v>
      </c>
      <c r="BO4" s="10" t="s">
        <v>180</v>
      </c>
      <c r="BP4" s="10" t="s">
        <v>180</v>
      </c>
      <c r="BQ4" s="10" t="s">
        <v>180</v>
      </c>
      <c r="BR4" s="10" t="s">
        <v>180</v>
      </c>
      <c r="BS4" s="10" t="s">
        <v>180</v>
      </c>
      <c r="BT4" s="10" t="s">
        <v>180</v>
      </c>
      <c r="BU4" s="10" t="s">
        <v>181</v>
      </c>
      <c r="BV4" s="10" t="s">
        <v>181</v>
      </c>
      <c r="BW4" s="10" t="s">
        <v>181</v>
      </c>
      <c r="BX4" s="10" t="s">
        <v>181</v>
      </c>
      <c r="BY4" s="10" t="s">
        <v>181</v>
      </c>
      <c r="BZ4" s="10" t="s">
        <v>181</v>
      </c>
      <c r="CA4" s="10" t="s">
        <v>181</v>
      </c>
      <c r="CB4" s="10" t="s">
        <v>20</v>
      </c>
      <c r="CC4" s="10" t="s">
        <v>180</v>
      </c>
      <c r="CD4" s="10" t="s">
        <v>180</v>
      </c>
      <c r="CE4" s="10" t="s">
        <v>180</v>
      </c>
      <c r="CF4" s="10" t="s">
        <v>180</v>
      </c>
      <c r="CG4" s="10" t="s">
        <v>180</v>
      </c>
      <c r="CH4" s="10" t="s">
        <v>180</v>
      </c>
      <c r="CI4" s="10" t="s">
        <v>180</v>
      </c>
      <c r="CJ4" s="10" t="s">
        <v>181</v>
      </c>
      <c r="CK4" s="10" t="s">
        <v>181</v>
      </c>
      <c r="CL4" s="10" t="s">
        <v>181</v>
      </c>
      <c r="CM4" s="10" t="s">
        <v>181</v>
      </c>
      <c r="CN4" s="10" t="s">
        <v>181</v>
      </c>
      <c r="CO4" s="10" t="s">
        <v>181</v>
      </c>
      <c r="CP4" s="10" t="s">
        <v>181</v>
      </c>
      <c r="CQ4" s="10" t="s">
        <v>20</v>
      </c>
      <c r="CR4" s="10" t="s">
        <v>180</v>
      </c>
      <c r="CS4" s="10" t="s">
        <v>180</v>
      </c>
      <c r="CT4" s="10" t="s">
        <v>180</v>
      </c>
      <c r="CU4" s="10" t="s">
        <v>180</v>
      </c>
      <c r="CV4" s="10" t="s">
        <v>180</v>
      </c>
      <c r="CW4" s="10" t="s">
        <v>180</v>
      </c>
      <c r="CX4" s="10" t="s">
        <v>180</v>
      </c>
      <c r="CY4" s="10" t="s">
        <v>181</v>
      </c>
      <c r="CZ4" s="10" t="s">
        <v>181</v>
      </c>
      <c r="DA4" s="10" t="s">
        <v>181</v>
      </c>
      <c r="DB4" s="10" t="s">
        <v>181</v>
      </c>
      <c r="DC4" s="10" t="s">
        <v>181</v>
      </c>
      <c r="DD4" s="10" t="s">
        <v>181</v>
      </c>
      <c r="DE4" s="10" t="s">
        <v>181</v>
      </c>
      <c r="DF4" s="10" t="s">
        <v>20</v>
      </c>
      <c r="DG4" s="10" t="s">
        <v>180</v>
      </c>
      <c r="DH4" s="10" t="s">
        <v>180</v>
      </c>
      <c r="DI4" s="10" t="s">
        <v>180</v>
      </c>
      <c r="DJ4" s="10" t="s">
        <v>180</v>
      </c>
      <c r="DK4" s="10" t="s">
        <v>180</v>
      </c>
      <c r="DL4" s="10" t="s">
        <v>180</v>
      </c>
      <c r="DM4" s="10" t="s">
        <v>180</v>
      </c>
      <c r="DN4" s="10" t="s">
        <v>181</v>
      </c>
      <c r="DO4" s="10" t="s">
        <v>181</v>
      </c>
      <c r="DP4" s="10" t="s">
        <v>181</v>
      </c>
      <c r="DQ4" s="10" t="s">
        <v>181</v>
      </c>
      <c r="DR4" s="10" t="s">
        <v>181</v>
      </c>
      <c r="DS4" s="10" t="s">
        <v>181</v>
      </c>
      <c r="DT4" s="10" t="s">
        <v>181</v>
      </c>
      <c r="DU4" s="10" t="s">
        <v>20</v>
      </c>
      <c r="DV4" s="6" t="s">
        <v>182</v>
      </c>
      <c r="DW4" s="6" t="s">
        <v>182</v>
      </c>
      <c r="DX4" s="10" t="s">
        <v>183</v>
      </c>
      <c r="DY4" s="10" t="s">
        <v>183</v>
      </c>
      <c r="DZ4" s="10" t="s">
        <v>20</v>
      </c>
      <c r="EA4" s="10" t="s">
        <v>180</v>
      </c>
      <c r="EB4" s="10" t="s">
        <v>180</v>
      </c>
      <c r="EC4" s="10" t="s">
        <v>180</v>
      </c>
      <c r="ED4" s="10" t="s">
        <v>180</v>
      </c>
      <c r="EE4" s="10" t="s">
        <v>180</v>
      </c>
      <c r="EF4" s="10" t="s">
        <v>180</v>
      </c>
      <c r="EG4" s="10" t="s">
        <v>180</v>
      </c>
      <c r="EH4" s="10" t="s">
        <v>181</v>
      </c>
      <c r="EI4" s="10" t="s">
        <v>181</v>
      </c>
      <c r="EJ4" s="10" t="s">
        <v>181</v>
      </c>
      <c r="EK4" s="10" t="s">
        <v>181</v>
      </c>
      <c r="EL4" s="10" t="s">
        <v>181</v>
      </c>
      <c r="EM4" s="10" t="s">
        <v>181</v>
      </c>
      <c r="EN4" s="10" t="s">
        <v>181</v>
      </c>
    </row>
    <row r="5" spans="1:144" ht="22.5" customHeight="1" x14ac:dyDescent="0.55000000000000004">
      <c r="A5" s="6"/>
      <c r="B5" s="6"/>
      <c r="C5" s="7"/>
      <c r="D5" s="10"/>
      <c r="E5" s="10"/>
      <c r="F5" s="10" t="s">
        <v>20</v>
      </c>
      <c r="G5" s="10" t="s">
        <v>157</v>
      </c>
      <c r="H5" s="10" t="s">
        <v>158</v>
      </c>
      <c r="I5" s="10" t="s">
        <v>159</v>
      </c>
      <c r="J5" s="10" t="s">
        <v>160</v>
      </c>
      <c r="K5" s="10" t="s">
        <v>184</v>
      </c>
      <c r="L5" s="10" t="s">
        <v>163</v>
      </c>
      <c r="M5" s="10" t="s">
        <v>20</v>
      </c>
      <c r="N5" s="10" t="s">
        <v>157</v>
      </c>
      <c r="O5" s="10" t="s">
        <v>158</v>
      </c>
      <c r="P5" s="10" t="s">
        <v>159</v>
      </c>
      <c r="Q5" s="10" t="s">
        <v>160</v>
      </c>
      <c r="R5" s="10" t="s">
        <v>184</v>
      </c>
      <c r="S5" s="10" t="s">
        <v>163</v>
      </c>
      <c r="T5" s="10"/>
      <c r="U5" s="10" t="s">
        <v>20</v>
      </c>
      <c r="V5" s="10" t="s">
        <v>157</v>
      </c>
      <c r="W5" s="10" t="s">
        <v>158</v>
      </c>
      <c r="X5" s="10" t="s">
        <v>159</v>
      </c>
      <c r="Y5" s="10" t="s">
        <v>160</v>
      </c>
      <c r="Z5" s="10" t="s">
        <v>184</v>
      </c>
      <c r="AA5" s="10" t="s">
        <v>163</v>
      </c>
      <c r="AB5" s="10" t="s">
        <v>20</v>
      </c>
      <c r="AC5" s="10" t="s">
        <v>157</v>
      </c>
      <c r="AD5" s="10" t="s">
        <v>158</v>
      </c>
      <c r="AE5" s="10" t="s">
        <v>159</v>
      </c>
      <c r="AF5" s="10" t="s">
        <v>160</v>
      </c>
      <c r="AG5" s="10" t="s">
        <v>184</v>
      </c>
      <c r="AH5" s="10" t="s">
        <v>163</v>
      </c>
      <c r="AI5" s="10"/>
      <c r="AJ5" s="10" t="s">
        <v>20</v>
      </c>
      <c r="AK5" s="10" t="s">
        <v>157</v>
      </c>
      <c r="AL5" s="10" t="s">
        <v>158</v>
      </c>
      <c r="AM5" s="10" t="s">
        <v>159</v>
      </c>
      <c r="AN5" s="10" t="s">
        <v>160</v>
      </c>
      <c r="AO5" s="10" t="s">
        <v>184</v>
      </c>
      <c r="AP5" s="10" t="s">
        <v>163</v>
      </c>
      <c r="AQ5" s="10" t="s">
        <v>20</v>
      </c>
      <c r="AR5" s="10" t="s">
        <v>157</v>
      </c>
      <c r="AS5" s="10" t="s">
        <v>158</v>
      </c>
      <c r="AT5" s="10" t="s">
        <v>159</v>
      </c>
      <c r="AU5" s="10" t="s">
        <v>160</v>
      </c>
      <c r="AV5" s="10" t="s">
        <v>184</v>
      </c>
      <c r="AW5" s="10" t="s">
        <v>163</v>
      </c>
      <c r="AX5" s="10"/>
      <c r="AY5" s="10" t="s">
        <v>20</v>
      </c>
      <c r="AZ5" s="10" t="s">
        <v>157</v>
      </c>
      <c r="BA5" s="10" t="s">
        <v>158</v>
      </c>
      <c r="BB5" s="10" t="s">
        <v>159</v>
      </c>
      <c r="BC5" s="10" t="s">
        <v>160</v>
      </c>
      <c r="BD5" s="10" t="s">
        <v>184</v>
      </c>
      <c r="BE5" s="10" t="s">
        <v>163</v>
      </c>
      <c r="BF5" s="10" t="s">
        <v>20</v>
      </c>
      <c r="BG5" s="10" t="s">
        <v>157</v>
      </c>
      <c r="BH5" s="10" t="s">
        <v>158</v>
      </c>
      <c r="BI5" s="10" t="s">
        <v>159</v>
      </c>
      <c r="BJ5" s="10" t="s">
        <v>160</v>
      </c>
      <c r="BK5" s="10" t="s">
        <v>184</v>
      </c>
      <c r="BL5" s="10" t="s">
        <v>163</v>
      </c>
      <c r="BM5" s="10"/>
      <c r="BN5" s="10" t="s">
        <v>20</v>
      </c>
      <c r="BO5" s="10" t="s">
        <v>157</v>
      </c>
      <c r="BP5" s="10" t="s">
        <v>158</v>
      </c>
      <c r="BQ5" s="10" t="s">
        <v>159</v>
      </c>
      <c r="BR5" s="10" t="s">
        <v>160</v>
      </c>
      <c r="BS5" s="10" t="s">
        <v>184</v>
      </c>
      <c r="BT5" s="10" t="s">
        <v>163</v>
      </c>
      <c r="BU5" s="10" t="s">
        <v>20</v>
      </c>
      <c r="BV5" s="10" t="s">
        <v>157</v>
      </c>
      <c r="BW5" s="10" t="s">
        <v>158</v>
      </c>
      <c r="BX5" s="10" t="s">
        <v>159</v>
      </c>
      <c r="BY5" s="10" t="s">
        <v>160</v>
      </c>
      <c r="BZ5" s="10" t="s">
        <v>184</v>
      </c>
      <c r="CA5" s="10" t="s">
        <v>163</v>
      </c>
      <c r="CB5" s="10"/>
      <c r="CC5" s="10" t="s">
        <v>20</v>
      </c>
      <c r="CD5" s="10" t="s">
        <v>157</v>
      </c>
      <c r="CE5" s="10" t="s">
        <v>158</v>
      </c>
      <c r="CF5" s="10" t="s">
        <v>159</v>
      </c>
      <c r="CG5" s="10" t="s">
        <v>160</v>
      </c>
      <c r="CH5" s="10" t="s">
        <v>184</v>
      </c>
      <c r="CI5" s="10" t="s">
        <v>163</v>
      </c>
      <c r="CJ5" s="10" t="s">
        <v>20</v>
      </c>
      <c r="CK5" s="10" t="s">
        <v>157</v>
      </c>
      <c r="CL5" s="10" t="s">
        <v>158</v>
      </c>
      <c r="CM5" s="10" t="s">
        <v>159</v>
      </c>
      <c r="CN5" s="10" t="s">
        <v>160</v>
      </c>
      <c r="CO5" s="10" t="s">
        <v>184</v>
      </c>
      <c r="CP5" s="10" t="s">
        <v>163</v>
      </c>
      <c r="CQ5" s="10"/>
      <c r="CR5" s="10" t="s">
        <v>20</v>
      </c>
      <c r="CS5" s="10" t="s">
        <v>157</v>
      </c>
      <c r="CT5" s="10" t="s">
        <v>158</v>
      </c>
      <c r="CU5" s="10" t="s">
        <v>159</v>
      </c>
      <c r="CV5" s="10" t="s">
        <v>160</v>
      </c>
      <c r="CW5" s="10" t="s">
        <v>184</v>
      </c>
      <c r="CX5" s="10" t="s">
        <v>163</v>
      </c>
      <c r="CY5" s="10" t="s">
        <v>20</v>
      </c>
      <c r="CZ5" s="10" t="s">
        <v>157</v>
      </c>
      <c r="DA5" s="10" t="s">
        <v>158</v>
      </c>
      <c r="DB5" s="10" t="s">
        <v>159</v>
      </c>
      <c r="DC5" s="10" t="s">
        <v>160</v>
      </c>
      <c r="DD5" s="10" t="s">
        <v>184</v>
      </c>
      <c r="DE5" s="10" t="s">
        <v>163</v>
      </c>
      <c r="DF5" s="10"/>
      <c r="DG5" s="10" t="s">
        <v>20</v>
      </c>
      <c r="DH5" s="10" t="s">
        <v>157</v>
      </c>
      <c r="DI5" s="10" t="s">
        <v>158</v>
      </c>
      <c r="DJ5" s="10" t="s">
        <v>159</v>
      </c>
      <c r="DK5" s="10" t="s">
        <v>160</v>
      </c>
      <c r="DL5" s="10" t="s">
        <v>184</v>
      </c>
      <c r="DM5" s="10" t="s">
        <v>163</v>
      </c>
      <c r="DN5" s="10" t="s">
        <v>20</v>
      </c>
      <c r="DO5" s="10" t="s">
        <v>157</v>
      </c>
      <c r="DP5" s="10" t="s">
        <v>158</v>
      </c>
      <c r="DQ5" s="10" t="s">
        <v>159</v>
      </c>
      <c r="DR5" s="10" t="s">
        <v>160</v>
      </c>
      <c r="DS5" s="10" t="s">
        <v>184</v>
      </c>
      <c r="DT5" s="10" t="s">
        <v>163</v>
      </c>
      <c r="DU5" s="10"/>
      <c r="DV5" s="10" t="s">
        <v>160</v>
      </c>
      <c r="DW5" s="10" t="s">
        <v>184</v>
      </c>
      <c r="DX5" s="10" t="s">
        <v>160</v>
      </c>
      <c r="DY5" s="10" t="s">
        <v>184</v>
      </c>
      <c r="DZ5" s="10"/>
      <c r="EA5" s="10" t="s">
        <v>20</v>
      </c>
      <c r="EB5" s="10" t="s">
        <v>157</v>
      </c>
      <c r="EC5" s="10" t="s">
        <v>158</v>
      </c>
      <c r="ED5" s="10" t="s">
        <v>159</v>
      </c>
      <c r="EE5" s="10" t="s">
        <v>160</v>
      </c>
      <c r="EF5" s="10" t="s">
        <v>184</v>
      </c>
      <c r="EG5" s="10" t="s">
        <v>163</v>
      </c>
      <c r="EH5" s="10" t="s">
        <v>20</v>
      </c>
      <c r="EI5" s="10" t="s">
        <v>157</v>
      </c>
      <c r="EJ5" s="10" t="s">
        <v>158</v>
      </c>
      <c r="EK5" s="10" t="s">
        <v>159</v>
      </c>
      <c r="EL5" s="10" t="s">
        <v>160</v>
      </c>
      <c r="EM5" s="10" t="s">
        <v>184</v>
      </c>
      <c r="EN5" s="10" t="s">
        <v>163</v>
      </c>
    </row>
    <row r="6" spans="1:144" s="11" customFormat="1" ht="13.5" customHeight="1" x14ac:dyDescent="0.55000000000000004">
      <c r="A6" s="6"/>
      <c r="B6" s="6"/>
      <c r="C6" s="7"/>
      <c r="D6" s="10" t="s">
        <v>41</v>
      </c>
      <c r="E6" s="10" t="s">
        <v>41</v>
      </c>
      <c r="F6" s="10" t="s">
        <v>41</v>
      </c>
      <c r="G6" s="10" t="s">
        <v>41</v>
      </c>
      <c r="H6" s="10" t="s">
        <v>41</v>
      </c>
      <c r="I6" s="10" t="s">
        <v>41</v>
      </c>
      <c r="J6" s="10" t="s">
        <v>41</v>
      </c>
      <c r="K6" s="10" t="s">
        <v>41</v>
      </c>
      <c r="L6" s="10" t="s">
        <v>41</v>
      </c>
      <c r="M6" s="10" t="s">
        <v>41</v>
      </c>
      <c r="N6" s="10" t="s">
        <v>41</v>
      </c>
      <c r="O6" s="10" t="s">
        <v>41</v>
      </c>
      <c r="P6" s="10" t="s">
        <v>41</v>
      </c>
      <c r="Q6" s="10" t="s">
        <v>41</v>
      </c>
      <c r="R6" s="10" t="s">
        <v>41</v>
      </c>
      <c r="S6" s="10" t="s">
        <v>41</v>
      </c>
      <c r="T6" s="10" t="s">
        <v>41</v>
      </c>
      <c r="U6" s="10" t="s">
        <v>41</v>
      </c>
      <c r="V6" s="10" t="s">
        <v>41</v>
      </c>
      <c r="W6" s="10" t="s">
        <v>41</v>
      </c>
      <c r="X6" s="10" t="s">
        <v>41</v>
      </c>
      <c r="Y6" s="10" t="s">
        <v>41</v>
      </c>
      <c r="Z6" s="10" t="s">
        <v>41</v>
      </c>
      <c r="AA6" s="10" t="s">
        <v>41</v>
      </c>
      <c r="AB6" s="10" t="s">
        <v>41</v>
      </c>
      <c r="AC6" s="10" t="s">
        <v>41</v>
      </c>
      <c r="AD6" s="10" t="s">
        <v>41</v>
      </c>
      <c r="AE6" s="10" t="s">
        <v>41</v>
      </c>
      <c r="AF6" s="10" t="s">
        <v>41</v>
      </c>
      <c r="AG6" s="10" t="s">
        <v>41</v>
      </c>
      <c r="AH6" s="10" t="s">
        <v>41</v>
      </c>
      <c r="AI6" s="10" t="s">
        <v>41</v>
      </c>
      <c r="AJ6" s="10" t="s">
        <v>41</v>
      </c>
      <c r="AK6" s="10" t="s">
        <v>41</v>
      </c>
      <c r="AL6" s="10" t="s">
        <v>41</v>
      </c>
      <c r="AM6" s="10" t="s">
        <v>41</v>
      </c>
      <c r="AN6" s="10" t="s">
        <v>41</v>
      </c>
      <c r="AO6" s="10" t="s">
        <v>41</v>
      </c>
      <c r="AP6" s="10" t="s">
        <v>41</v>
      </c>
      <c r="AQ6" s="10" t="s">
        <v>41</v>
      </c>
      <c r="AR6" s="10" t="s">
        <v>41</v>
      </c>
      <c r="AS6" s="10" t="s">
        <v>41</v>
      </c>
      <c r="AT6" s="10" t="s">
        <v>41</v>
      </c>
      <c r="AU6" s="10" t="s">
        <v>41</v>
      </c>
      <c r="AV6" s="10" t="s">
        <v>41</v>
      </c>
      <c r="AW6" s="10" t="s">
        <v>41</v>
      </c>
      <c r="AX6" s="10" t="s">
        <v>41</v>
      </c>
      <c r="AY6" s="10" t="s">
        <v>41</v>
      </c>
      <c r="AZ6" s="10" t="s">
        <v>41</v>
      </c>
      <c r="BA6" s="10" t="s">
        <v>41</v>
      </c>
      <c r="BB6" s="10" t="s">
        <v>41</v>
      </c>
      <c r="BC6" s="10" t="s">
        <v>41</v>
      </c>
      <c r="BD6" s="10" t="s">
        <v>41</v>
      </c>
      <c r="BE6" s="10" t="s">
        <v>41</v>
      </c>
      <c r="BF6" s="10" t="s">
        <v>41</v>
      </c>
      <c r="BG6" s="10" t="s">
        <v>41</v>
      </c>
      <c r="BH6" s="10" t="s">
        <v>41</v>
      </c>
      <c r="BI6" s="10" t="s">
        <v>41</v>
      </c>
      <c r="BJ6" s="10" t="s">
        <v>41</v>
      </c>
      <c r="BK6" s="10" t="s">
        <v>41</v>
      </c>
      <c r="BL6" s="10" t="s">
        <v>41</v>
      </c>
      <c r="BM6" s="10" t="s">
        <v>41</v>
      </c>
      <c r="BN6" s="10" t="s">
        <v>41</v>
      </c>
      <c r="BO6" s="10" t="s">
        <v>41</v>
      </c>
      <c r="BP6" s="10" t="s">
        <v>41</v>
      </c>
      <c r="BQ6" s="10" t="s">
        <v>41</v>
      </c>
      <c r="BR6" s="10" t="s">
        <v>41</v>
      </c>
      <c r="BS6" s="10" t="s">
        <v>41</v>
      </c>
      <c r="BT6" s="10" t="s">
        <v>41</v>
      </c>
      <c r="BU6" s="10" t="s">
        <v>41</v>
      </c>
      <c r="BV6" s="10" t="s">
        <v>41</v>
      </c>
      <c r="BW6" s="10" t="s">
        <v>41</v>
      </c>
      <c r="BX6" s="10" t="s">
        <v>41</v>
      </c>
      <c r="BY6" s="10" t="s">
        <v>41</v>
      </c>
      <c r="BZ6" s="10" t="s">
        <v>41</v>
      </c>
      <c r="CA6" s="10" t="s">
        <v>41</v>
      </c>
      <c r="CB6" s="10" t="s">
        <v>41</v>
      </c>
      <c r="CC6" s="10" t="s">
        <v>41</v>
      </c>
      <c r="CD6" s="10" t="s">
        <v>41</v>
      </c>
      <c r="CE6" s="10" t="s">
        <v>41</v>
      </c>
      <c r="CF6" s="10" t="s">
        <v>41</v>
      </c>
      <c r="CG6" s="10" t="s">
        <v>41</v>
      </c>
      <c r="CH6" s="10" t="s">
        <v>41</v>
      </c>
      <c r="CI6" s="10" t="s">
        <v>41</v>
      </c>
      <c r="CJ6" s="10" t="s">
        <v>41</v>
      </c>
      <c r="CK6" s="10" t="s">
        <v>41</v>
      </c>
      <c r="CL6" s="10" t="s">
        <v>41</v>
      </c>
      <c r="CM6" s="10" t="s">
        <v>41</v>
      </c>
      <c r="CN6" s="10" t="s">
        <v>41</v>
      </c>
      <c r="CO6" s="10" t="s">
        <v>41</v>
      </c>
      <c r="CP6" s="10" t="s">
        <v>41</v>
      </c>
      <c r="CQ6" s="10" t="s">
        <v>41</v>
      </c>
      <c r="CR6" s="10" t="s">
        <v>41</v>
      </c>
      <c r="CS6" s="10" t="s">
        <v>41</v>
      </c>
      <c r="CT6" s="10" t="s">
        <v>41</v>
      </c>
      <c r="CU6" s="10" t="s">
        <v>41</v>
      </c>
      <c r="CV6" s="10" t="s">
        <v>41</v>
      </c>
      <c r="CW6" s="10" t="s">
        <v>41</v>
      </c>
      <c r="CX6" s="10" t="s">
        <v>41</v>
      </c>
      <c r="CY6" s="10" t="s">
        <v>41</v>
      </c>
      <c r="CZ6" s="10" t="s">
        <v>41</v>
      </c>
      <c r="DA6" s="10" t="s">
        <v>41</v>
      </c>
      <c r="DB6" s="10" t="s">
        <v>41</v>
      </c>
      <c r="DC6" s="10" t="s">
        <v>41</v>
      </c>
      <c r="DD6" s="10" t="s">
        <v>41</v>
      </c>
      <c r="DE6" s="10" t="s">
        <v>41</v>
      </c>
      <c r="DF6" s="10" t="s">
        <v>41</v>
      </c>
      <c r="DG6" s="10" t="s">
        <v>41</v>
      </c>
      <c r="DH6" s="10" t="s">
        <v>41</v>
      </c>
      <c r="DI6" s="10" t="s">
        <v>41</v>
      </c>
      <c r="DJ6" s="10" t="s">
        <v>41</v>
      </c>
      <c r="DK6" s="10" t="s">
        <v>41</v>
      </c>
      <c r="DL6" s="10" t="s">
        <v>41</v>
      </c>
      <c r="DM6" s="10" t="s">
        <v>41</v>
      </c>
      <c r="DN6" s="10" t="s">
        <v>41</v>
      </c>
      <c r="DO6" s="10" t="s">
        <v>41</v>
      </c>
      <c r="DP6" s="10" t="s">
        <v>41</v>
      </c>
      <c r="DQ6" s="10" t="s">
        <v>41</v>
      </c>
      <c r="DR6" s="10" t="s">
        <v>41</v>
      </c>
      <c r="DS6" s="10" t="s">
        <v>41</v>
      </c>
      <c r="DT6" s="10" t="s">
        <v>41</v>
      </c>
      <c r="DU6" s="10" t="s">
        <v>41</v>
      </c>
      <c r="DV6" s="10" t="s">
        <v>41</v>
      </c>
      <c r="DW6" s="10" t="s">
        <v>41</v>
      </c>
      <c r="DX6" s="10" t="s">
        <v>41</v>
      </c>
      <c r="DY6" s="10" t="s">
        <v>41</v>
      </c>
      <c r="DZ6" s="10" t="s">
        <v>41</v>
      </c>
      <c r="EA6" s="10" t="s">
        <v>41</v>
      </c>
      <c r="EB6" s="10" t="s">
        <v>41</v>
      </c>
      <c r="EC6" s="10" t="s">
        <v>41</v>
      </c>
      <c r="ED6" s="10" t="s">
        <v>41</v>
      </c>
      <c r="EE6" s="10" t="s">
        <v>41</v>
      </c>
      <c r="EF6" s="10" t="s">
        <v>41</v>
      </c>
      <c r="EG6" s="10" t="s">
        <v>41</v>
      </c>
      <c r="EH6" s="10" t="s">
        <v>41</v>
      </c>
      <c r="EI6" s="10" t="s">
        <v>41</v>
      </c>
      <c r="EJ6" s="10" t="s">
        <v>41</v>
      </c>
      <c r="EK6" s="10" t="s">
        <v>41</v>
      </c>
      <c r="EL6" s="10" t="s">
        <v>41</v>
      </c>
      <c r="EM6" s="10" t="s">
        <v>41</v>
      </c>
      <c r="EN6" s="10" t="s">
        <v>41</v>
      </c>
    </row>
    <row r="7" spans="1:144" ht="13.5" customHeight="1" x14ac:dyDescent="0.55000000000000004">
      <c r="A7" s="16" t="s">
        <v>44</v>
      </c>
      <c r="B7" s="26" t="s">
        <v>45</v>
      </c>
      <c r="C7" s="18" t="s">
        <v>46</v>
      </c>
      <c r="D7" s="28">
        <v>2645861</v>
      </c>
      <c r="E7" s="28">
        <v>2354179</v>
      </c>
      <c r="F7" s="28">
        <v>2251631</v>
      </c>
      <c r="G7" s="28">
        <v>1213345</v>
      </c>
      <c r="H7" s="28">
        <v>1011122</v>
      </c>
      <c r="I7" s="28">
        <v>669</v>
      </c>
      <c r="J7" s="28">
        <v>527</v>
      </c>
      <c r="K7" s="28">
        <v>0</v>
      </c>
      <c r="L7" s="28">
        <v>25968</v>
      </c>
      <c r="M7" s="28">
        <v>102548</v>
      </c>
      <c r="N7" s="28">
        <v>29576</v>
      </c>
      <c r="O7" s="28">
        <v>72352</v>
      </c>
      <c r="P7" s="28">
        <v>17</v>
      </c>
      <c r="Q7" s="28">
        <v>1</v>
      </c>
      <c r="R7" s="28">
        <v>0</v>
      </c>
      <c r="S7" s="28">
        <v>602</v>
      </c>
      <c r="T7" s="28">
        <v>102201</v>
      </c>
      <c r="U7" s="28">
        <v>71896</v>
      </c>
      <c r="V7" s="28">
        <v>2571</v>
      </c>
      <c r="W7" s="28">
        <v>0</v>
      </c>
      <c r="X7" s="28">
        <v>12830</v>
      </c>
      <c r="Y7" s="28">
        <v>9499</v>
      </c>
      <c r="Z7" s="28">
        <v>317</v>
      </c>
      <c r="AA7" s="28">
        <v>46679</v>
      </c>
      <c r="AB7" s="28">
        <v>30305</v>
      </c>
      <c r="AC7" s="28">
        <v>1843</v>
      </c>
      <c r="AD7" s="28">
        <v>0</v>
      </c>
      <c r="AE7" s="28">
        <v>1937</v>
      </c>
      <c r="AF7" s="28">
        <v>200</v>
      </c>
      <c r="AG7" s="28">
        <v>0</v>
      </c>
      <c r="AH7" s="28">
        <v>26325</v>
      </c>
      <c r="AI7" s="28">
        <v>686</v>
      </c>
      <c r="AJ7" s="28">
        <v>657</v>
      </c>
      <c r="AK7" s="28">
        <v>0</v>
      </c>
      <c r="AL7" s="28">
        <v>0</v>
      </c>
      <c r="AM7" s="28">
        <v>0</v>
      </c>
      <c r="AN7" s="28">
        <v>657</v>
      </c>
      <c r="AO7" s="28">
        <v>0</v>
      </c>
      <c r="AP7" s="28">
        <v>0</v>
      </c>
      <c r="AQ7" s="28">
        <v>29</v>
      </c>
      <c r="AR7" s="28">
        <v>0</v>
      </c>
      <c r="AS7" s="28">
        <v>0</v>
      </c>
      <c r="AT7" s="28">
        <v>0</v>
      </c>
      <c r="AU7" s="28">
        <v>22</v>
      </c>
      <c r="AV7" s="28">
        <v>7</v>
      </c>
      <c r="AW7" s="28">
        <v>0</v>
      </c>
      <c r="AX7" s="28">
        <v>48</v>
      </c>
      <c r="AY7" s="28">
        <v>48</v>
      </c>
      <c r="AZ7" s="28">
        <v>0</v>
      </c>
      <c r="BA7" s="28">
        <v>0</v>
      </c>
      <c r="BB7" s="28">
        <v>0</v>
      </c>
      <c r="BC7" s="28">
        <v>48</v>
      </c>
      <c r="BD7" s="28">
        <v>0</v>
      </c>
      <c r="BE7" s="28">
        <v>0</v>
      </c>
      <c r="BF7" s="28">
        <v>0</v>
      </c>
      <c r="BG7" s="28">
        <v>0</v>
      </c>
      <c r="BH7" s="28">
        <v>0</v>
      </c>
      <c r="BI7" s="28">
        <v>0</v>
      </c>
      <c r="BJ7" s="28">
        <v>0</v>
      </c>
      <c r="BK7" s="28">
        <v>0</v>
      </c>
      <c r="BL7" s="28">
        <v>0</v>
      </c>
      <c r="BM7" s="28">
        <v>283</v>
      </c>
      <c r="BN7" s="28">
        <v>283</v>
      </c>
      <c r="BO7" s="28">
        <v>0</v>
      </c>
      <c r="BP7" s="28">
        <v>283</v>
      </c>
      <c r="BQ7" s="28">
        <v>0</v>
      </c>
      <c r="BR7" s="28">
        <v>0</v>
      </c>
      <c r="BS7" s="28">
        <v>0</v>
      </c>
      <c r="BT7" s="28">
        <v>0</v>
      </c>
      <c r="BU7" s="28">
        <v>0</v>
      </c>
      <c r="BV7" s="28">
        <v>0</v>
      </c>
      <c r="BW7" s="28">
        <v>0</v>
      </c>
      <c r="BX7" s="28">
        <v>0</v>
      </c>
      <c r="BY7" s="28">
        <v>0</v>
      </c>
      <c r="BZ7" s="28">
        <v>0</v>
      </c>
      <c r="CA7" s="28">
        <v>0</v>
      </c>
      <c r="CB7" s="28">
        <v>45</v>
      </c>
      <c r="CC7" s="28">
        <v>45</v>
      </c>
      <c r="CD7" s="28">
        <v>0</v>
      </c>
      <c r="CE7" s="28">
        <v>0</v>
      </c>
      <c r="CF7" s="28">
        <v>0</v>
      </c>
      <c r="CG7" s="28">
        <v>45</v>
      </c>
      <c r="CH7" s="28">
        <v>0</v>
      </c>
      <c r="CI7" s="28">
        <v>0</v>
      </c>
      <c r="CJ7" s="28">
        <v>0</v>
      </c>
      <c r="CK7" s="28">
        <v>0</v>
      </c>
      <c r="CL7" s="28">
        <v>0</v>
      </c>
      <c r="CM7" s="28">
        <v>0</v>
      </c>
      <c r="CN7" s="28">
        <v>0</v>
      </c>
      <c r="CO7" s="28">
        <v>0</v>
      </c>
      <c r="CP7" s="28">
        <v>0</v>
      </c>
      <c r="CQ7" s="28">
        <v>138554</v>
      </c>
      <c r="CR7" s="28">
        <v>137144</v>
      </c>
      <c r="CS7" s="28">
        <v>0</v>
      </c>
      <c r="CT7" s="28">
        <v>5</v>
      </c>
      <c r="CU7" s="28">
        <v>129</v>
      </c>
      <c r="CV7" s="28">
        <v>136637</v>
      </c>
      <c r="CW7" s="28">
        <v>175</v>
      </c>
      <c r="CX7" s="28">
        <v>198</v>
      </c>
      <c r="CY7" s="28">
        <v>1410</v>
      </c>
      <c r="CZ7" s="28">
        <v>0</v>
      </c>
      <c r="DA7" s="28">
        <v>0</v>
      </c>
      <c r="DB7" s="28">
        <v>27</v>
      </c>
      <c r="DC7" s="28">
        <v>290</v>
      </c>
      <c r="DD7" s="28">
        <v>984</v>
      </c>
      <c r="DE7" s="28">
        <v>109</v>
      </c>
      <c r="DF7" s="28">
        <v>0</v>
      </c>
      <c r="DG7" s="28">
        <v>0</v>
      </c>
      <c r="DH7" s="28">
        <v>0</v>
      </c>
      <c r="DI7" s="28">
        <v>0</v>
      </c>
      <c r="DJ7" s="28">
        <v>0</v>
      </c>
      <c r="DK7" s="28">
        <v>0</v>
      </c>
      <c r="DL7" s="28">
        <v>0</v>
      </c>
      <c r="DM7" s="28">
        <v>0</v>
      </c>
      <c r="DN7" s="28">
        <v>0</v>
      </c>
      <c r="DO7" s="28">
        <v>0</v>
      </c>
      <c r="DP7" s="28">
        <v>0</v>
      </c>
      <c r="DQ7" s="28">
        <v>0</v>
      </c>
      <c r="DR7" s="28">
        <v>0</v>
      </c>
      <c r="DS7" s="28">
        <v>0</v>
      </c>
      <c r="DT7" s="28">
        <v>0</v>
      </c>
      <c r="DU7" s="28">
        <v>48848</v>
      </c>
      <c r="DV7" s="28">
        <v>41290</v>
      </c>
      <c r="DW7" s="28">
        <v>110</v>
      </c>
      <c r="DX7" s="28">
        <v>7163</v>
      </c>
      <c r="DY7" s="28">
        <v>285</v>
      </c>
      <c r="DZ7" s="28">
        <v>1017</v>
      </c>
      <c r="EA7" s="28">
        <v>373</v>
      </c>
      <c r="EB7" s="28">
        <v>0</v>
      </c>
      <c r="EC7" s="28">
        <v>0</v>
      </c>
      <c r="ED7" s="28">
        <v>372</v>
      </c>
      <c r="EE7" s="28">
        <v>1</v>
      </c>
      <c r="EF7" s="28">
        <v>0</v>
      </c>
      <c r="EG7" s="28">
        <v>0</v>
      </c>
      <c r="EH7" s="28">
        <v>644</v>
      </c>
      <c r="EI7" s="28">
        <v>0</v>
      </c>
      <c r="EJ7" s="28">
        <v>0</v>
      </c>
      <c r="EK7" s="28">
        <v>595</v>
      </c>
      <c r="EL7" s="28">
        <v>0</v>
      </c>
      <c r="EM7" s="28">
        <v>25</v>
      </c>
      <c r="EN7" s="28">
        <v>24</v>
      </c>
    </row>
    <row r="8" spans="1:144" ht="13.5" customHeight="1" x14ac:dyDescent="0.55000000000000004">
      <c r="A8" s="21" t="s">
        <v>44</v>
      </c>
      <c r="B8" s="22" t="s">
        <v>47</v>
      </c>
      <c r="C8" s="21" t="s">
        <v>48</v>
      </c>
      <c r="D8" s="23">
        <v>936612</v>
      </c>
      <c r="E8" s="23">
        <v>867969</v>
      </c>
      <c r="F8" s="23">
        <v>860102</v>
      </c>
      <c r="G8" s="23">
        <v>846363</v>
      </c>
      <c r="H8" s="23">
        <v>0</v>
      </c>
      <c r="I8" s="23">
        <v>0</v>
      </c>
      <c r="J8" s="23">
        <v>0</v>
      </c>
      <c r="K8" s="23">
        <v>0</v>
      </c>
      <c r="L8" s="23">
        <v>13739</v>
      </c>
      <c r="M8" s="23">
        <v>7867</v>
      </c>
      <c r="N8" s="23">
        <v>7867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8597</v>
      </c>
      <c r="U8" s="23">
        <v>6754</v>
      </c>
      <c r="V8" s="23">
        <v>2571</v>
      </c>
      <c r="W8" s="23">
        <v>0</v>
      </c>
      <c r="X8" s="23">
        <v>0</v>
      </c>
      <c r="Y8" s="23">
        <v>0</v>
      </c>
      <c r="Z8" s="23">
        <v>0</v>
      </c>
      <c r="AA8" s="23">
        <v>4183</v>
      </c>
      <c r="AB8" s="23">
        <v>1843</v>
      </c>
      <c r="AC8" s="23">
        <v>1843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41027</v>
      </c>
      <c r="CR8" s="23">
        <v>41027</v>
      </c>
      <c r="CS8" s="23">
        <v>0</v>
      </c>
      <c r="CT8" s="23">
        <v>0</v>
      </c>
      <c r="CU8" s="23">
        <v>0</v>
      </c>
      <c r="CV8" s="23">
        <v>41027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19019</v>
      </c>
      <c r="DV8" s="23">
        <v>19019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0</v>
      </c>
      <c r="EK8" s="23">
        <v>0</v>
      </c>
      <c r="EL8" s="23">
        <v>0</v>
      </c>
      <c r="EM8" s="23">
        <v>0</v>
      </c>
      <c r="EN8" s="23">
        <v>0</v>
      </c>
    </row>
    <row r="9" spans="1:144" ht="13.5" customHeight="1" x14ac:dyDescent="0.55000000000000004">
      <c r="A9" s="21" t="s">
        <v>44</v>
      </c>
      <c r="B9" s="22" t="s">
        <v>49</v>
      </c>
      <c r="C9" s="21" t="s">
        <v>50</v>
      </c>
      <c r="D9" s="23">
        <v>228860</v>
      </c>
      <c r="E9" s="23">
        <v>196970</v>
      </c>
      <c r="F9" s="23">
        <v>189886</v>
      </c>
      <c r="G9" s="23">
        <v>131724</v>
      </c>
      <c r="H9" s="23">
        <v>58162</v>
      </c>
      <c r="I9" s="23">
        <v>0</v>
      </c>
      <c r="J9" s="23">
        <v>0</v>
      </c>
      <c r="K9" s="23">
        <v>0</v>
      </c>
      <c r="L9" s="23">
        <v>0</v>
      </c>
      <c r="M9" s="23">
        <v>7084</v>
      </c>
      <c r="N9" s="23">
        <v>109</v>
      </c>
      <c r="O9" s="23">
        <v>6975</v>
      </c>
      <c r="P9" s="23">
        <v>0</v>
      </c>
      <c r="Q9" s="23">
        <v>0</v>
      </c>
      <c r="R9" s="23">
        <v>0</v>
      </c>
      <c r="S9" s="23">
        <v>0</v>
      </c>
      <c r="T9" s="23">
        <v>12145</v>
      </c>
      <c r="U9" s="23">
        <v>4456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4456</v>
      </c>
      <c r="AB9" s="23">
        <v>7689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7689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11970</v>
      </c>
      <c r="CR9" s="23">
        <v>11970</v>
      </c>
      <c r="CS9" s="23">
        <v>0</v>
      </c>
      <c r="CT9" s="23">
        <v>0</v>
      </c>
      <c r="CU9" s="23">
        <v>0</v>
      </c>
      <c r="CV9" s="23">
        <v>11970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7750</v>
      </c>
      <c r="DV9" s="23">
        <v>1457</v>
      </c>
      <c r="DW9" s="23">
        <v>110</v>
      </c>
      <c r="DX9" s="23">
        <v>6183</v>
      </c>
      <c r="DY9" s="23">
        <v>0</v>
      </c>
      <c r="DZ9" s="23">
        <v>25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25</v>
      </c>
      <c r="EI9" s="23">
        <v>0</v>
      </c>
      <c r="EJ9" s="23">
        <v>0</v>
      </c>
      <c r="EK9" s="23">
        <v>0</v>
      </c>
      <c r="EL9" s="23">
        <v>0</v>
      </c>
      <c r="EM9" s="23">
        <v>25</v>
      </c>
      <c r="EN9" s="23">
        <v>0</v>
      </c>
    </row>
    <row r="10" spans="1:144" ht="13.5" customHeight="1" x14ac:dyDescent="0.55000000000000004">
      <c r="A10" s="21" t="s">
        <v>44</v>
      </c>
      <c r="B10" s="22" t="s">
        <v>51</v>
      </c>
      <c r="C10" s="21" t="s">
        <v>52</v>
      </c>
      <c r="D10" s="23">
        <v>61397</v>
      </c>
      <c r="E10" s="23">
        <v>55572</v>
      </c>
      <c r="F10" s="23">
        <v>51323</v>
      </c>
      <c r="G10" s="23">
        <v>0</v>
      </c>
      <c r="H10" s="23">
        <v>51323</v>
      </c>
      <c r="I10" s="23">
        <v>0</v>
      </c>
      <c r="J10" s="23">
        <v>0</v>
      </c>
      <c r="K10" s="23">
        <v>0</v>
      </c>
      <c r="L10" s="23">
        <v>0</v>
      </c>
      <c r="M10" s="23">
        <v>4249</v>
      </c>
      <c r="N10" s="23">
        <v>0</v>
      </c>
      <c r="O10" s="23">
        <v>4249</v>
      </c>
      <c r="P10" s="23">
        <v>0</v>
      </c>
      <c r="Q10" s="23">
        <v>0</v>
      </c>
      <c r="R10" s="23">
        <v>0</v>
      </c>
      <c r="S10" s="23">
        <v>0</v>
      </c>
      <c r="T10" s="23">
        <v>1857</v>
      </c>
      <c r="U10" s="23">
        <v>1061</v>
      </c>
      <c r="V10" s="23">
        <v>0</v>
      </c>
      <c r="W10" s="23">
        <v>0</v>
      </c>
      <c r="X10" s="23">
        <v>171</v>
      </c>
      <c r="Y10" s="23">
        <v>0</v>
      </c>
      <c r="Z10" s="23">
        <v>0</v>
      </c>
      <c r="AA10" s="23">
        <v>890</v>
      </c>
      <c r="AB10" s="23">
        <v>796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796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3955</v>
      </c>
      <c r="CR10" s="23">
        <v>3955</v>
      </c>
      <c r="CS10" s="23">
        <v>0</v>
      </c>
      <c r="CT10" s="23">
        <v>0</v>
      </c>
      <c r="CU10" s="23">
        <v>5</v>
      </c>
      <c r="CV10" s="23">
        <v>3922</v>
      </c>
      <c r="CW10" s="23">
        <v>28</v>
      </c>
      <c r="CX10" s="23">
        <v>0</v>
      </c>
      <c r="CY10" s="23">
        <v>0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23">
        <v>0</v>
      </c>
      <c r="DJ10" s="23">
        <v>0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13</v>
      </c>
      <c r="DV10" s="23">
        <v>13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0</v>
      </c>
      <c r="EJ10" s="23">
        <v>0</v>
      </c>
      <c r="EK10" s="23">
        <v>0</v>
      </c>
      <c r="EL10" s="23">
        <v>0</v>
      </c>
      <c r="EM10" s="23">
        <v>0</v>
      </c>
      <c r="EN10" s="23">
        <v>0</v>
      </c>
    </row>
    <row r="11" spans="1:144" ht="13.5" customHeight="1" x14ac:dyDescent="0.55000000000000004">
      <c r="A11" s="21" t="s">
        <v>44</v>
      </c>
      <c r="B11" s="22" t="s">
        <v>53</v>
      </c>
      <c r="C11" s="21" t="s">
        <v>54</v>
      </c>
      <c r="D11" s="23">
        <v>107391</v>
      </c>
      <c r="E11" s="23">
        <v>90672</v>
      </c>
      <c r="F11" s="23">
        <v>83342</v>
      </c>
      <c r="G11" s="23">
        <v>0</v>
      </c>
      <c r="H11" s="23">
        <v>82645</v>
      </c>
      <c r="I11" s="23">
        <v>0</v>
      </c>
      <c r="J11" s="23">
        <v>0</v>
      </c>
      <c r="K11" s="23">
        <v>0</v>
      </c>
      <c r="L11" s="23">
        <v>697</v>
      </c>
      <c r="M11" s="23">
        <v>7330</v>
      </c>
      <c r="N11" s="23">
        <v>0</v>
      </c>
      <c r="O11" s="23">
        <v>7330</v>
      </c>
      <c r="P11" s="23">
        <v>0</v>
      </c>
      <c r="Q11" s="23">
        <v>0</v>
      </c>
      <c r="R11" s="23">
        <v>0</v>
      </c>
      <c r="S11" s="23">
        <v>0</v>
      </c>
      <c r="T11" s="23">
        <v>3299</v>
      </c>
      <c r="U11" s="23">
        <v>2868</v>
      </c>
      <c r="V11" s="23">
        <v>0</v>
      </c>
      <c r="W11" s="23">
        <v>0</v>
      </c>
      <c r="X11" s="23">
        <v>2436</v>
      </c>
      <c r="Y11" s="23">
        <v>0</v>
      </c>
      <c r="Z11" s="23">
        <v>0</v>
      </c>
      <c r="AA11" s="23">
        <v>432</v>
      </c>
      <c r="AB11" s="23">
        <v>431</v>
      </c>
      <c r="AC11" s="23">
        <v>0</v>
      </c>
      <c r="AD11" s="23">
        <v>0</v>
      </c>
      <c r="AE11" s="23">
        <v>431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0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6042</v>
      </c>
      <c r="CR11" s="23">
        <v>6042</v>
      </c>
      <c r="CS11" s="23">
        <v>0</v>
      </c>
      <c r="CT11" s="23">
        <v>0</v>
      </c>
      <c r="CU11" s="23">
        <v>0</v>
      </c>
      <c r="CV11" s="23">
        <v>6042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7378</v>
      </c>
      <c r="DV11" s="23">
        <v>7360</v>
      </c>
      <c r="DW11" s="23">
        <v>0</v>
      </c>
      <c r="DX11" s="23">
        <v>18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0</v>
      </c>
      <c r="EK11" s="23">
        <v>0</v>
      </c>
      <c r="EL11" s="23">
        <v>0</v>
      </c>
      <c r="EM11" s="23">
        <v>0</v>
      </c>
      <c r="EN11" s="23">
        <v>0</v>
      </c>
    </row>
    <row r="12" spans="1:144" ht="13.5" customHeight="1" x14ac:dyDescent="0.55000000000000004">
      <c r="A12" s="21" t="s">
        <v>44</v>
      </c>
      <c r="B12" s="22" t="s">
        <v>55</v>
      </c>
      <c r="C12" s="21" t="s">
        <v>56</v>
      </c>
      <c r="D12" s="23">
        <v>27762</v>
      </c>
      <c r="E12" s="23">
        <v>23130</v>
      </c>
      <c r="F12" s="23">
        <v>22471</v>
      </c>
      <c r="G12" s="23">
        <v>0</v>
      </c>
      <c r="H12" s="23">
        <v>22471</v>
      </c>
      <c r="I12" s="23">
        <v>0</v>
      </c>
      <c r="J12" s="23">
        <v>0</v>
      </c>
      <c r="K12" s="23">
        <v>0</v>
      </c>
      <c r="L12" s="23">
        <v>0</v>
      </c>
      <c r="M12" s="23">
        <v>659</v>
      </c>
      <c r="N12" s="23">
        <v>0</v>
      </c>
      <c r="O12" s="23">
        <v>659</v>
      </c>
      <c r="P12" s="23">
        <v>0</v>
      </c>
      <c r="Q12" s="23">
        <v>0</v>
      </c>
      <c r="R12" s="23">
        <v>0</v>
      </c>
      <c r="S12" s="23">
        <v>0</v>
      </c>
      <c r="T12" s="23">
        <v>2110</v>
      </c>
      <c r="U12" s="23">
        <v>1328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1328</v>
      </c>
      <c r="AB12" s="23">
        <v>782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782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0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0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2522</v>
      </c>
      <c r="CR12" s="23">
        <v>2513</v>
      </c>
      <c r="CS12" s="23">
        <v>0</v>
      </c>
      <c r="CT12" s="23">
        <v>0</v>
      </c>
      <c r="CU12" s="23">
        <v>0</v>
      </c>
      <c r="CV12" s="23">
        <v>2513</v>
      </c>
      <c r="CW12" s="23">
        <v>0</v>
      </c>
      <c r="CX12" s="23">
        <v>0</v>
      </c>
      <c r="CY12" s="23">
        <v>9</v>
      </c>
      <c r="CZ12" s="23">
        <v>0</v>
      </c>
      <c r="DA12" s="23">
        <v>0</v>
      </c>
      <c r="DB12" s="23">
        <v>0</v>
      </c>
      <c r="DC12" s="23">
        <v>9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0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0</v>
      </c>
      <c r="EK12" s="23">
        <v>0</v>
      </c>
      <c r="EL12" s="23">
        <v>0</v>
      </c>
      <c r="EM12" s="23">
        <v>0</v>
      </c>
      <c r="EN12" s="23">
        <v>0</v>
      </c>
    </row>
    <row r="13" spans="1:144" ht="13.5" customHeight="1" x14ac:dyDescent="0.55000000000000004">
      <c r="A13" s="21" t="s">
        <v>44</v>
      </c>
      <c r="B13" s="22" t="s">
        <v>57</v>
      </c>
      <c r="C13" s="21" t="s">
        <v>58</v>
      </c>
      <c r="D13" s="23">
        <v>102129</v>
      </c>
      <c r="E13" s="23">
        <v>87546</v>
      </c>
      <c r="F13" s="23">
        <v>83359</v>
      </c>
      <c r="G13" s="23">
        <v>0</v>
      </c>
      <c r="H13" s="23">
        <v>83359</v>
      </c>
      <c r="I13" s="23">
        <v>0</v>
      </c>
      <c r="J13" s="23">
        <v>0</v>
      </c>
      <c r="K13" s="23">
        <v>0</v>
      </c>
      <c r="L13" s="23">
        <v>0</v>
      </c>
      <c r="M13" s="23">
        <v>4187</v>
      </c>
      <c r="N13" s="23">
        <v>0</v>
      </c>
      <c r="O13" s="23">
        <v>4187</v>
      </c>
      <c r="P13" s="23">
        <v>0</v>
      </c>
      <c r="Q13" s="23">
        <v>0</v>
      </c>
      <c r="R13" s="23">
        <v>0</v>
      </c>
      <c r="S13" s="23">
        <v>0</v>
      </c>
      <c r="T13" s="23">
        <v>14580</v>
      </c>
      <c r="U13" s="23">
        <v>14524</v>
      </c>
      <c r="V13" s="23">
        <v>0</v>
      </c>
      <c r="W13" s="23">
        <v>0</v>
      </c>
      <c r="X13" s="23">
        <v>1930</v>
      </c>
      <c r="Y13" s="23">
        <v>7703</v>
      </c>
      <c r="Z13" s="23">
        <v>254</v>
      </c>
      <c r="AA13" s="23">
        <v>4637</v>
      </c>
      <c r="AB13" s="23">
        <v>56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56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0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0</v>
      </c>
      <c r="CG13" s="23">
        <v>0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0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0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0</v>
      </c>
      <c r="DJ13" s="23">
        <v>0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3</v>
      </c>
      <c r="DV13" s="23">
        <v>3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0</v>
      </c>
      <c r="EC13" s="23">
        <v>0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0</v>
      </c>
      <c r="EJ13" s="23">
        <v>0</v>
      </c>
      <c r="EK13" s="23">
        <v>0</v>
      </c>
      <c r="EL13" s="23">
        <v>0</v>
      </c>
      <c r="EM13" s="23">
        <v>0</v>
      </c>
      <c r="EN13" s="23">
        <v>0</v>
      </c>
    </row>
    <row r="14" spans="1:144" ht="13.5" customHeight="1" x14ac:dyDescent="0.55000000000000004">
      <c r="A14" s="21" t="s">
        <v>44</v>
      </c>
      <c r="B14" s="22" t="s">
        <v>59</v>
      </c>
      <c r="C14" s="21" t="s">
        <v>60</v>
      </c>
      <c r="D14" s="23">
        <v>20555</v>
      </c>
      <c r="E14" s="23">
        <v>17114</v>
      </c>
      <c r="F14" s="23">
        <v>15865</v>
      </c>
      <c r="G14" s="23">
        <v>0</v>
      </c>
      <c r="H14" s="23">
        <v>15865</v>
      </c>
      <c r="I14" s="23">
        <v>0</v>
      </c>
      <c r="J14" s="23">
        <v>0</v>
      </c>
      <c r="K14" s="23">
        <v>0</v>
      </c>
      <c r="L14" s="23">
        <v>0</v>
      </c>
      <c r="M14" s="23">
        <v>1249</v>
      </c>
      <c r="N14" s="23">
        <v>0</v>
      </c>
      <c r="O14" s="23">
        <v>1249</v>
      </c>
      <c r="P14" s="23">
        <v>0</v>
      </c>
      <c r="Q14" s="23">
        <v>0</v>
      </c>
      <c r="R14" s="23">
        <v>0</v>
      </c>
      <c r="S14" s="23">
        <v>0</v>
      </c>
      <c r="T14" s="23">
        <v>934</v>
      </c>
      <c r="U14" s="23">
        <v>476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476</v>
      </c>
      <c r="AB14" s="23">
        <v>458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458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  <c r="BL14" s="23">
        <v>0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0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0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0</v>
      </c>
      <c r="CH14" s="23">
        <v>0</v>
      </c>
      <c r="CI14" s="23">
        <v>0</v>
      </c>
      <c r="CJ14" s="23">
        <v>0</v>
      </c>
      <c r="CK14" s="23">
        <v>0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2507</v>
      </c>
      <c r="CR14" s="23">
        <v>2507</v>
      </c>
      <c r="CS14" s="23">
        <v>0</v>
      </c>
      <c r="CT14" s="23">
        <v>0</v>
      </c>
      <c r="CU14" s="23">
        <v>0</v>
      </c>
      <c r="CV14" s="23">
        <v>2507</v>
      </c>
      <c r="CW14" s="23">
        <v>0</v>
      </c>
      <c r="CX14" s="23">
        <v>0</v>
      </c>
      <c r="CY14" s="23">
        <v>0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23">
        <v>0</v>
      </c>
      <c r="DJ14" s="23">
        <v>0</v>
      </c>
      <c r="DK14" s="23">
        <v>0</v>
      </c>
      <c r="DL14" s="23">
        <v>0</v>
      </c>
      <c r="DM14" s="23">
        <v>0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0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0</v>
      </c>
      <c r="EC14" s="23">
        <v>0</v>
      </c>
      <c r="ED14" s="23">
        <v>0</v>
      </c>
      <c r="EE14" s="23">
        <v>0</v>
      </c>
      <c r="EF14" s="23">
        <v>0</v>
      </c>
      <c r="EG14" s="23">
        <v>0</v>
      </c>
      <c r="EH14" s="23">
        <v>0</v>
      </c>
      <c r="EI14" s="23">
        <v>0</v>
      </c>
      <c r="EJ14" s="23">
        <v>0</v>
      </c>
      <c r="EK14" s="23">
        <v>0</v>
      </c>
      <c r="EL14" s="23">
        <v>0</v>
      </c>
      <c r="EM14" s="23">
        <v>0</v>
      </c>
      <c r="EN14" s="23">
        <v>0</v>
      </c>
    </row>
    <row r="15" spans="1:144" ht="13.5" customHeight="1" x14ac:dyDescent="0.55000000000000004">
      <c r="A15" s="21" t="s">
        <v>44</v>
      </c>
      <c r="B15" s="22" t="s">
        <v>61</v>
      </c>
      <c r="C15" s="21" t="s">
        <v>62</v>
      </c>
      <c r="D15" s="23">
        <v>96865</v>
      </c>
      <c r="E15" s="23">
        <v>87615</v>
      </c>
      <c r="F15" s="23">
        <v>82156</v>
      </c>
      <c r="G15" s="23">
        <v>0</v>
      </c>
      <c r="H15" s="23">
        <v>77435</v>
      </c>
      <c r="I15" s="23">
        <v>0</v>
      </c>
      <c r="J15" s="23">
        <v>0</v>
      </c>
      <c r="K15" s="23">
        <v>0</v>
      </c>
      <c r="L15" s="23">
        <v>4721</v>
      </c>
      <c r="M15" s="23">
        <v>5459</v>
      </c>
      <c r="N15" s="23">
        <v>0</v>
      </c>
      <c r="O15" s="23">
        <v>5459</v>
      </c>
      <c r="P15" s="23">
        <v>0</v>
      </c>
      <c r="Q15" s="23">
        <v>0</v>
      </c>
      <c r="R15" s="23">
        <v>0</v>
      </c>
      <c r="S15" s="23">
        <v>0</v>
      </c>
      <c r="T15" s="23">
        <v>2022</v>
      </c>
      <c r="U15" s="23">
        <v>2022</v>
      </c>
      <c r="V15" s="23">
        <v>0</v>
      </c>
      <c r="W15" s="23">
        <v>0</v>
      </c>
      <c r="X15" s="23">
        <v>2022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7228</v>
      </c>
      <c r="CR15" s="23">
        <v>7228</v>
      </c>
      <c r="CS15" s="23">
        <v>0</v>
      </c>
      <c r="CT15" s="23">
        <v>0</v>
      </c>
      <c r="CU15" s="23">
        <v>0</v>
      </c>
      <c r="CV15" s="23">
        <v>7228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0</v>
      </c>
      <c r="EK15" s="23">
        <v>0</v>
      </c>
      <c r="EL15" s="23">
        <v>0</v>
      </c>
      <c r="EM15" s="23">
        <v>0</v>
      </c>
      <c r="EN15" s="23">
        <v>0</v>
      </c>
    </row>
    <row r="16" spans="1:144" ht="13.5" customHeight="1" x14ac:dyDescent="0.55000000000000004">
      <c r="A16" s="21" t="s">
        <v>44</v>
      </c>
      <c r="B16" s="22" t="s">
        <v>63</v>
      </c>
      <c r="C16" s="21" t="s">
        <v>64</v>
      </c>
      <c r="D16" s="23">
        <v>30304</v>
      </c>
      <c r="E16" s="23">
        <v>28086</v>
      </c>
      <c r="F16" s="23">
        <v>24058</v>
      </c>
      <c r="G16" s="23">
        <v>0</v>
      </c>
      <c r="H16" s="23">
        <v>24058</v>
      </c>
      <c r="I16" s="23">
        <v>0</v>
      </c>
      <c r="J16" s="23">
        <v>0</v>
      </c>
      <c r="K16" s="23">
        <v>0</v>
      </c>
      <c r="L16" s="23">
        <v>0</v>
      </c>
      <c r="M16" s="23">
        <v>4028</v>
      </c>
      <c r="N16" s="23">
        <v>0</v>
      </c>
      <c r="O16" s="23">
        <v>4028</v>
      </c>
      <c r="P16" s="23">
        <v>0</v>
      </c>
      <c r="Q16" s="23">
        <v>0</v>
      </c>
      <c r="R16" s="23">
        <v>0</v>
      </c>
      <c r="S16" s="23">
        <v>0</v>
      </c>
      <c r="T16" s="23">
        <v>730</v>
      </c>
      <c r="U16" s="23">
        <v>349</v>
      </c>
      <c r="V16" s="23">
        <v>0</v>
      </c>
      <c r="W16" s="23">
        <v>0</v>
      </c>
      <c r="X16" s="23">
        <v>41</v>
      </c>
      <c r="Y16" s="23">
        <v>0</v>
      </c>
      <c r="Z16" s="23">
        <v>0</v>
      </c>
      <c r="AA16" s="23">
        <v>308</v>
      </c>
      <c r="AB16" s="23">
        <v>381</v>
      </c>
      <c r="AC16" s="23">
        <v>0</v>
      </c>
      <c r="AD16" s="23">
        <v>0</v>
      </c>
      <c r="AE16" s="23">
        <v>141</v>
      </c>
      <c r="AF16" s="23">
        <v>0</v>
      </c>
      <c r="AG16" s="23">
        <v>0</v>
      </c>
      <c r="AH16" s="23">
        <v>240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1488</v>
      </c>
      <c r="CR16" s="23">
        <v>1487</v>
      </c>
      <c r="CS16" s="23">
        <v>0</v>
      </c>
      <c r="CT16" s="23">
        <v>0</v>
      </c>
      <c r="CU16" s="23">
        <v>0</v>
      </c>
      <c r="CV16" s="23">
        <v>1474</v>
      </c>
      <c r="CW16" s="23">
        <v>13</v>
      </c>
      <c r="CX16" s="23">
        <v>0</v>
      </c>
      <c r="CY16" s="23">
        <v>1</v>
      </c>
      <c r="CZ16" s="23">
        <v>0</v>
      </c>
      <c r="DA16" s="23">
        <v>0</v>
      </c>
      <c r="DB16" s="23">
        <v>0</v>
      </c>
      <c r="DC16" s="23">
        <v>1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</row>
    <row r="17" spans="1:144" ht="13.5" customHeight="1" x14ac:dyDescent="0.55000000000000004">
      <c r="A17" s="21" t="s">
        <v>44</v>
      </c>
      <c r="B17" s="22" t="s">
        <v>65</v>
      </c>
      <c r="C17" s="21" t="s">
        <v>66</v>
      </c>
      <c r="D17" s="23">
        <v>34810</v>
      </c>
      <c r="E17" s="23">
        <v>28064</v>
      </c>
      <c r="F17" s="23">
        <v>27522</v>
      </c>
      <c r="G17" s="23">
        <v>0</v>
      </c>
      <c r="H17" s="23">
        <v>27522</v>
      </c>
      <c r="I17" s="23">
        <v>0</v>
      </c>
      <c r="J17" s="23">
        <v>0</v>
      </c>
      <c r="K17" s="23">
        <v>0</v>
      </c>
      <c r="L17" s="23">
        <v>0</v>
      </c>
      <c r="M17" s="23">
        <v>542</v>
      </c>
      <c r="N17" s="23">
        <v>0</v>
      </c>
      <c r="O17" s="23">
        <v>542</v>
      </c>
      <c r="P17" s="23">
        <v>0</v>
      </c>
      <c r="Q17" s="23">
        <v>0</v>
      </c>
      <c r="R17" s="23">
        <v>0</v>
      </c>
      <c r="S17" s="23">
        <v>0</v>
      </c>
      <c r="T17" s="23">
        <v>1749</v>
      </c>
      <c r="U17" s="23">
        <v>1672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1672</v>
      </c>
      <c r="AB17" s="23">
        <v>77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77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3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4966</v>
      </c>
      <c r="CR17" s="23">
        <v>4966</v>
      </c>
      <c r="CS17" s="23">
        <v>0</v>
      </c>
      <c r="CT17" s="23">
        <v>0</v>
      </c>
      <c r="CU17" s="23">
        <v>0</v>
      </c>
      <c r="CV17" s="23">
        <v>4966</v>
      </c>
      <c r="CW17" s="23">
        <v>0</v>
      </c>
      <c r="CX17" s="23">
        <v>0</v>
      </c>
      <c r="CY17" s="23">
        <v>0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0</v>
      </c>
      <c r="DI17" s="23">
        <v>0</v>
      </c>
      <c r="DJ17" s="23">
        <v>0</v>
      </c>
      <c r="DK17" s="23">
        <v>0</v>
      </c>
      <c r="DL17" s="23">
        <v>0</v>
      </c>
      <c r="DM17" s="23">
        <v>0</v>
      </c>
      <c r="DN17" s="23">
        <v>0</v>
      </c>
      <c r="DO17" s="23">
        <v>0</v>
      </c>
      <c r="DP17" s="23">
        <v>0</v>
      </c>
      <c r="DQ17" s="23">
        <v>0</v>
      </c>
      <c r="DR17" s="23">
        <v>0</v>
      </c>
      <c r="DS17" s="23">
        <v>0</v>
      </c>
      <c r="DT17" s="23">
        <v>0</v>
      </c>
      <c r="DU17" s="23">
        <v>31</v>
      </c>
      <c r="DV17" s="23">
        <v>0</v>
      </c>
      <c r="DW17" s="23">
        <v>0</v>
      </c>
      <c r="DX17" s="23">
        <v>31</v>
      </c>
      <c r="DY17" s="23">
        <v>0</v>
      </c>
      <c r="DZ17" s="23">
        <v>0</v>
      </c>
      <c r="EA17" s="23">
        <v>0</v>
      </c>
      <c r="EB17" s="23">
        <v>0</v>
      </c>
      <c r="EC17" s="23">
        <v>0</v>
      </c>
      <c r="ED17" s="23">
        <v>0</v>
      </c>
      <c r="EE17" s="23">
        <v>0</v>
      </c>
      <c r="EF17" s="23">
        <v>0</v>
      </c>
      <c r="EG17" s="23">
        <v>0</v>
      </c>
      <c r="EH17" s="23">
        <v>0</v>
      </c>
      <c r="EI17" s="23">
        <v>0</v>
      </c>
      <c r="EJ17" s="23">
        <v>0</v>
      </c>
      <c r="EK17" s="23">
        <v>0</v>
      </c>
      <c r="EL17" s="23">
        <v>0</v>
      </c>
      <c r="EM17" s="23">
        <v>0</v>
      </c>
      <c r="EN17" s="23">
        <v>0</v>
      </c>
    </row>
    <row r="18" spans="1:144" ht="13.5" customHeight="1" x14ac:dyDescent="0.55000000000000004">
      <c r="A18" s="21" t="s">
        <v>44</v>
      </c>
      <c r="B18" s="22" t="s">
        <v>67</v>
      </c>
      <c r="C18" s="21" t="s">
        <v>68</v>
      </c>
      <c r="D18" s="23">
        <v>94939</v>
      </c>
      <c r="E18" s="23">
        <v>79471</v>
      </c>
      <c r="F18" s="23">
        <v>78903</v>
      </c>
      <c r="G18" s="23">
        <v>0</v>
      </c>
      <c r="H18" s="23">
        <v>78903</v>
      </c>
      <c r="I18" s="23">
        <v>0</v>
      </c>
      <c r="J18" s="23">
        <v>0</v>
      </c>
      <c r="K18" s="23">
        <v>0</v>
      </c>
      <c r="L18" s="23">
        <v>0</v>
      </c>
      <c r="M18" s="23">
        <v>568</v>
      </c>
      <c r="N18" s="23">
        <v>0</v>
      </c>
      <c r="O18" s="23">
        <v>474</v>
      </c>
      <c r="P18" s="23">
        <v>0</v>
      </c>
      <c r="Q18" s="23">
        <v>0</v>
      </c>
      <c r="R18" s="23">
        <v>0</v>
      </c>
      <c r="S18" s="23">
        <v>94</v>
      </c>
      <c r="T18" s="23">
        <v>6395</v>
      </c>
      <c r="U18" s="23">
        <v>5875</v>
      </c>
      <c r="V18" s="23">
        <v>0</v>
      </c>
      <c r="W18" s="23">
        <v>0</v>
      </c>
      <c r="X18" s="23">
        <v>0</v>
      </c>
      <c r="Y18" s="23">
        <v>5</v>
      </c>
      <c r="Z18" s="23">
        <v>0</v>
      </c>
      <c r="AA18" s="23">
        <v>5870</v>
      </c>
      <c r="AB18" s="23">
        <v>520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520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0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0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9073</v>
      </c>
      <c r="CR18" s="23">
        <v>8980</v>
      </c>
      <c r="CS18" s="23">
        <v>0</v>
      </c>
      <c r="CT18" s="23">
        <v>0</v>
      </c>
      <c r="CU18" s="23">
        <v>0</v>
      </c>
      <c r="CV18" s="23">
        <v>8885</v>
      </c>
      <c r="CW18" s="23">
        <v>0</v>
      </c>
      <c r="CX18" s="23">
        <v>95</v>
      </c>
      <c r="CY18" s="23">
        <v>93</v>
      </c>
      <c r="CZ18" s="23">
        <v>0</v>
      </c>
      <c r="DA18" s="23">
        <v>0</v>
      </c>
      <c r="DB18" s="23">
        <v>0</v>
      </c>
      <c r="DC18" s="23">
        <v>46</v>
      </c>
      <c r="DD18" s="23">
        <v>0</v>
      </c>
      <c r="DE18" s="23">
        <v>47</v>
      </c>
      <c r="DF18" s="23">
        <v>0</v>
      </c>
      <c r="DG18" s="23">
        <v>0</v>
      </c>
      <c r="DH18" s="23">
        <v>0</v>
      </c>
      <c r="DI18" s="23">
        <v>0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0</v>
      </c>
      <c r="EK18" s="23">
        <v>0</v>
      </c>
      <c r="EL18" s="23">
        <v>0</v>
      </c>
      <c r="EM18" s="23">
        <v>0</v>
      </c>
      <c r="EN18" s="23">
        <v>0</v>
      </c>
    </row>
    <row r="19" spans="1:144" ht="13.5" customHeight="1" x14ac:dyDescent="0.55000000000000004">
      <c r="A19" s="21" t="s">
        <v>44</v>
      </c>
      <c r="B19" s="22" t="s">
        <v>69</v>
      </c>
      <c r="C19" s="21" t="s">
        <v>70</v>
      </c>
      <c r="D19" s="23">
        <v>93974</v>
      </c>
      <c r="E19" s="23">
        <v>89465</v>
      </c>
      <c r="F19" s="23">
        <v>72590</v>
      </c>
      <c r="G19" s="23">
        <v>68846</v>
      </c>
      <c r="H19" s="23">
        <v>0</v>
      </c>
      <c r="I19" s="23">
        <v>0</v>
      </c>
      <c r="J19" s="23">
        <v>0</v>
      </c>
      <c r="K19" s="23">
        <v>0</v>
      </c>
      <c r="L19" s="23">
        <v>3744</v>
      </c>
      <c r="M19" s="23">
        <v>16875</v>
      </c>
      <c r="N19" s="23">
        <v>16875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0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0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0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0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4509</v>
      </c>
      <c r="DV19" s="23">
        <v>4509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0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0</v>
      </c>
      <c r="EK19" s="23">
        <v>0</v>
      </c>
      <c r="EL19" s="23">
        <v>0</v>
      </c>
      <c r="EM19" s="23">
        <v>0</v>
      </c>
      <c r="EN19" s="23">
        <v>0</v>
      </c>
    </row>
    <row r="20" spans="1:144" ht="13.5" customHeight="1" x14ac:dyDescent="0.55000000000000004">
      <c r="A20" s="21" t="s">
        <v>44</v>
      </c>
      <c r="B20" s="22" t="s">
        <v>71</v>
      </c>
      <c r="C20" s="21" t="s">
        <v>72</v>
      </c>
      <c r="D20" s="23">
        <v>67402</v>
      </c>
      <c r="E20" s="23">
        <v>59104</v>
      </c>
      <c r="F20" s="23">
        <v>57099</v>
      </c>
      <c r="G20" s="23">
        <v>0</v>
      </c>
      <c r="H20" s="23">
        <v>57099</v>
      </c>
      <c r="I20" s="23">
        <v>0</v>
      </c>
      <c r="J20" s="23">
        <v>0</v>
      </c>
      <c r="K20" s="23">
        <v>0</v>
      </c>
      <c r="L20" s="23">
        <v>0</v>
      </c>
      <c r="M20" s="23">
        <v>2005</v>
      </c>
      <c r="N20" s="23">
        <v>0</v>
      </c>
      <c r="O20" s="23">
        <v>2005</v>
      </c>
      <c r="P20" s="23">
        <v>0</v>
      </c>
      <c r="Q20" s="23">
        <v>0</v>
      </c>
      <c r="R20" s="23">
        <v>0</v>
      </c>
      <c r="S20" s="23">
        <v>0</v>
      </c>
      <c r="T20" s="23">
        <v>2220</v>
      </c>
      <c r="U20" s="23">
        <v>1667</v>
      </c>
      <c r="V20" s="23">
        <v>0</v>
      </c>
      <c r="W20" s="23">
        <v>0</v>
      </c>
      <c r="X20" s="23">
        <v>967</v>
      </c>
      <c r="Y20" s="23">
        <v>0</v>
      </c>
      <c r="Z20" s="23">
        <v>0</v>
      </c>
      <c r="AA20" s="23">
        <v>700</v>
      </c>
      <c r="AB20" s="23">
        <v>553</v>
      </c>
      <c r="AC20" s="23">
        <v>0</v>
      </c>
      <c r="AD20" s="23">
        <v>0</v>
      </c>
      <c r="AE20" s="23">
        <v>553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0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5138</v>
      </c>
      <c r="CR20" s="23">
        <v>4164</v>
      </c>
      <c r="CS20" s="23">
        <v>0</v>
      </c>
      <c r="CT20" s="23">
        <v>0</v>
      </c>
      <c r="CU20" s="23">
        <v>0</v>
      </c>
      <c r="CV20" s="23">
        <v>4164</v>
      </c>
      <c r="CW20" s="23">
        <v>0</v>
      </c>
      <c r="CX20" s="23">
        <v>0</v>
      </c>
      <c r="CY20" s="23">
        <v>974</v>
      </c>
      <c r="CZ20" s="23">
        <v>0</v>
      </c>
      <c r="DA20" s="23">
        <v>0</v>
      </c>
      <c r="DB20" s="23">
        <v>0</v>
      </c>
      <c r="DC20" s="23">
        <v>0</v>
      </c>
      <c r="DD20" s="23">
        <v>974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940</v>
      </c>
      <c r="EA20" s="23">
        <v>345</v>
      </c>
      <c r="EB20" s="23">
        <v>0</v>
      </c>
      <c r="EC20" s="23">
        <v>0</v>
      </c>
      <c r="ED20" s="23">
        <v>345</v>
      </c>
      <c r="EE20" s="23">
        <v>0</v>
      </c>
      <c r="EF20" s="23">
        <v>0</v>
      </c>
      <c r="EG20" s="23">
        <v>0</v>
      </c>
      <c r="EH20" s="23">
        <v>595</v>
      </c>
      <c r="EI20" s="23">
        <v>0</v>
      </c>
      <c r="EJ20" s="23">
        <v>0</v>
      </c>
      <c r="EK20" s="23">
        <v>595</v>
      </c>
      <c r="EL20" s="23">
        <v>0</v>
      </c>
      <c r="EM20" s="23">
        <v>0</v>
      </c>
      <c r="EN20" s="23">
        <v>0</v>
      </c>
    </row>
    <row r="21" spans="1:144" ht="13.5" customHeight="1" x14ac:dyDescent="0.55000000000000004">
      <c r="A21" s="21" t="s">
        <v>44</v>
      </c>
      <c r="B21" s="22" t="s">
        <v>73</v>
      </c>
      <c r="C21" s="21" t="s">
        <v>74</v>
      </c>
      <c r="D21" s="23">
        <v>44717</v>
      </c>
      <c r="E21" s="23">
        <v>39886</v>
      </c>
      <c r="F21" s="23">
        <v>28208</v>
      </c>
      <c r="G21" s="23">
        <v>0</v>
      </c>
      <c r="H21" s="23">
        <v>28037</v>
      </c>
      <c r="I21" s="23">
        <v>0</v>
      </c>
      <c r="J21" s="23">
        <v>171</v>
      </c>
      <c r="K21" s="23">
        <v>0</v>
      </c>
      <c r="L21" s="23">
        <v>0</v>
      </c>
      <c r="M21" s="23">
        <v>11678</v>
      </c>
      <c r="N21" s="23">
        <v>0</v>
      </c>
      <c r="O21" s="23">
        <v>11677</v>
      </c>
      <c r="P21" s="23">
        <v>0</v>
      </c>
      <c r="Q21" s="23">
        <v>1</v>
      </c>
      <c r="R21" s="23">
        <v>0</v>
      </c>
      <c r="S21" s="23">
        <v>0</v>
      </c>
      <c r="T21" s="23">
        <v>2386</v>
      </c>
      <c r="U21" s="23">
        <v>728</v>
      </c>
      <c r="V21" s="23">
        <v>0</v>
      </c>
      <c r="W21" s="23">
        <v>0</v>
      </c>
      <c r="X21" s="23">
        <v>0</v>
      </c>
      <c r="Y21" s="23">
        <v>88</v>
      </c>
      <c r="Z21" s="23">
        <v>0</v>
      </c>
      <c r="AA21" s="23">
        <v>640</v>
      </c>
      <c r="AB21" s="23">
        <v>1658</v>
      </c>
      <c r="AC21" s="23">
        <v>0</v>
      </c>
      <c r="AD21" s="23">
        <v>0</v>
      </c>
      <c r="AE21" s="23">
        <v>0</v>
      </c>
      <c r="AF21" s="23">
        <v>200</v>
      </c>
      <c r="AG21" s="23">
        <v>0</v>
      </c>
      <c r="AH21" s="23">
        <v>1458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0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1695</v>
      </c>
      <c r="CR21" s="23">
        <v>1695</v>
      </c>
      <c r="CS21" s="23">
        <v>0</v>
      </c>
      <c r="CT21" s="23">
        <v>0</v>
      </c>
      <c r="CU21" s="23">
        <v>0</v>
      </c>
      <c r="CV21" s="23">
        <v>1695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750</v>
      </c>
      <c r="DV21" s="23">
        <v>749</v>
      </c>
      <c r="DW21" s="23">
        <v>0</v>
      </c>
      <c r="DX21" s="23">
        <v>1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0</v>
      </c>
      <c r="EK21" s="23">
        <v>0</v>
      </c>
      <c r="EL21" s="23">
        <v>0</v>
      </c>
      <c r="EM21" s="23">
        <v>0</v>
      </c>
      <c r="EN21" s="23">
        <v>0</v>
      </c>
    </row>
    <row r="22" spans="1:144" ht="13.5" customHeight="1" x14ac:dyDescent="0.55000000000000004">
      <c r="A22" s="21" t="s">
        <v>44</v>
      </c>
      <c r="B22" s="22" t="s">
        <v>75</v>
      </c>
      <c r="C22" s="21" t="s">
        <v>76</v>
      </c>
      <c r="D22" s="23">
        <v>30601</v>
      </c>
      <c r="E22" s="23">
        <v>24372</v>
      </c>
      <c r="F22" s="23">
        <v>22565</v>
      </c>
      <c r="G22" s="23">
        <v>0</v>
      </c>
      <c r="H22" s="23">
        <v>22565</v>
      </c>
      <c r="I22" s="23">
        <v>0</v>
      </c>
      <c r="J22" s="23">
        <v>0</v>
      </c>
      <c r="K22" s="23">
        <v>0</v>
      </c>
      <c r="L22" s="23">
        <v>0</v>
      </c>
      <c r="M22" s="23">
        <v>1807</v>
      </c>
      <c r="N22" s="23">
        <v>0</v>
      </c>
      <c r="O22" s="23">
        <v>1807</v>
      </c>
      <c r="P22" s="23">
        <v>0</v>
      </c>
      <c r="Q22" s="23">
        <v>0</v>
      </c>
      <c r="R22" s="23">
        <v>0</v>
      </c>
      <c r="S22" s="23">
        <v>0</v>
      </c>
      <c r="T22" s="23">
        <v>4621</v>
      </c>
      <c r="U22" s="23">
        <v>4229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4229</v>
      </c>
      <c r="AB22" s="23">
        <v>392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392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0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1608</v>
      </c>
      <c r="CR22" s="23">
        <v>1608</v>
      </c>
      <c r="CS22" s="23">
        <v>0</v>
      </c>
      <c r="CT22" s="23">
        <v>0</v>
      </c>
      <c r="CU22" s="23">
        <v>0</v>
      </c>
      <c r="CV22" s="23">
        <v>1608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0</v>
      </c>
      <c r="EK22" s="23">
        <v>0</v>
      </c>
      <c r="EL22" s="23">
        <v>0</v>
      </c>
      <c r="EM22" s="23">
        <v>0</v>
      </c>
      <c r="EN22" s="23">
        <v>0</v>
      </c>
    </row>
    <row r="23" spans="1:144" ht="13.5" customHeight="1" x14ac:dyDescent="0.55000000000000004">
      <c r="A23" s="21" t="s">
        <v>44</v>
      </c>
      <c r="B23" s="22" t="s">
        <v>77</v>
      </c>
      <c r="C23" s="21" t="s">
        <v>78</v>
      </c>
      <c r="D23" s="23">
        <v>58396</v>
      </c>
      <c r="E23" s="23">
        <v>44738</v>
      </c>
      <c r="F23" s="23">
        <v>43856</v>
      </c>
      <c r="G23" s="23">
        <v>0</v>
      </c>
      <c r="H23" s="23">
        <v>43836</v>
      </c>
      <c r="I23" s="23">
        <v>0</v>
      </c>
      <c r="J23" s="23">
        <v>20</v>
      </c>
      <c r="K23" s="23">
        <v>0</v>
      </c>
      <c r="L23" s="23">
        <v>0</v>
      </c>
      <c r="M23" s="23">
        <v>882</v>
      </c>
      <c r="N23" s="23">
        <v>0</v>
      </c>
      <c r="O23" s="23">
        <v>882</v>
      </c>
      <c r="P23" s="23">
        <v>0</v>
      </c>
      <c r="Q23" s="23">
        <v>0</v>
      </c>
      <c r="R23" s="23">
        <v>0</v>
      </c>
      <c r="S23" s="23">
        <v>0</v>
      </c>
      <c r="T23" s="23">
        <v>5050</v>
      </c>
      <c r="U23" s="23">
        <v>3777</v>
      </c>
      <c r="V23" s="23">
        <v>0</v>
      </c>
      <c r="W23" s="23">
        <v>0</v>
      </c>
      <c r="X23" s="23">
        <v>2465</v>
      </c>
      <c r="Y23" s="23">
        <v>811</v>
      </c>
      <c r="Z23" s="23">
        <v>0</v>
      </c>
      <c r="AA23" s="23">
        <v>501</v>
      </c>
      <c r="AB23" s="23">
        <v>1273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1273</v>
      </c>
      <c r="AI23" s="23">
        <v>7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7</v>
      </c>
      <c r="AR23" s="23">
        <v>0</v>
      </c>
      <c r="AS23" s="23">
        <v>0</v>
      </c>
      <c r="AT23" s="23">
        <v>0</v>
      </c>
      <c r="AU23" s="23">
        <v>0</v>
      </c>
      <c r="AV23" s="23">
        <v>7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0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4694</v>
      </c>
      <c r="CR23" s="23">
        <v>4670</v>
      </c>
      <c r="CS23" s="23">
        <v>0</v>
      </c>
      <c r="CT23" s="23">
        <v>0</v>
      </c>
      <c r="CU23" s="23">
        <v>0</v>
      </c>
      <c r="CV23" s="23">
        <v>4581</v>
      </c>
      <c r="CW23" s="23">
        <v>89</v>
      </c>
      <c r="CX23" s="23">
        <v>0</v>
      </c>
      <c r="CY23" s="23">
        <v>24</v>
      </c>
      <c r="CZ23" s="23">
        <v>0</v>
      </c>
      <c r="DA23" s="23">
        <v>0</v>
      </c>
      <c r="DB23" s="23">
        <v>0</v>
      </c>
      <c r="DC23" s="23">
        <v>17</v>
      </c>
      <c r="DD23" s="23">
        <v>7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3907</v>
      </c>
      <c r="DV23" s="23">
        <v>3886</v>
      </c>
      <c r="DW23" s="23">
        <v>0</v>
      </c>
      <c r="DX23" s="23">
        <v>21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0</v>
      </c>
      <c r="EK23" s="23">
        <v>0</v>
      </c>
      <c r="EL23" s="23">
        <v>0</v>
      </c>
      <c r="EM23" s="23">
        <v>0</v>
      </c>
      <c r="EN23" s="23">
        <v>0</v>
      </c>
    </row>
    <row r="24" spans="1:144" ht="13.5" customHeight="1" x14ac:dyDescent="0.55000000000000004">
      <c r="A24" s="21" t="s">
        <v>44</v>
      </c>
      <c r="B24" s="22" t="s">
        <v>79</v>
      </c>
      <c r="C24" s="21" t="s">
        <v>80</v>
      </c>
      <c r="D24" s="23">
        <v>26555</v>
      </c>
      <c r="E24" s="23">
        <v>20480</v>
      </c>
      <c r="F24" s="23">
        <v>19217</v>
      </c>
      <c r="G24" s="23">
        <v>0</v>
      </c>
      <c r="H24" s="23">
        <v>19217</v>
      </c>
      <c r="I24" s="23">
        <v>0</v>
      </c>
      <c r="J24" s="23">
        <v>0</v>
      </c>
      <c r="K24" s="23">
        <v>0</v>
      </c>
      <c r="L24" s="23">
        <v>0</v>
      </c>
      <c r="M24" s="23">
        <v>1263</v>
      </c>
      <c r="N24" s="23">
        <v>0</v>
      </c>
      <c r="O24" s="23">
        <v>1263</v>
      </c>
      <c r="P24" s="23">
        <v>0</v>
      </c>
      <c r="Q24" s="23">
        <v>0</v>
      </c>
      <c r="R24" s="23">
        <v>0</v>
      </c>
      <c r="S24" s="23">
        <v>0</v>
      </c>
      <c r="T24" s="23">
        <v>2750</v>
      </c>
      <c r="U24" s="23">
        <v>2465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2465</v>
      </c>
      <c r="AB24" s="23">
        <v>285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285</v>
      </c>
      <c r="AI24" s="23">
        <v>657</v>
      </c>
      <c r="AJ24" s="23">
        <v>657</v>
      </c>
      <c r="AK24" s="23">
        <v>0</v>
      </c>
      <c r="AL24" s="23">
        <v>0</v>
      </c>
      <c r="AM24" s="23">
        <v>0</v>
      </c>
      <c r="AN24" s="23">
        <v>657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48</v>
      </c>
      <c r="AY24" s="23">
        <v>48</v>
      </c>
      <c r="AZ24" s="23">
        <v>0</v>
      </c>
      <c r="BA24" s="23">
        <v>0</v>
      </c>
      <c r="BB24" s="23">
        <v>0</v>
      </c>
      <c r="BC24" s="23">
        <v>48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0</v>
      </c>
      <c r="CG24" s="23">
        <v>0</v>
      </c>
      <c r="CH24" s="23">
        <v>0</v>
      </c>
      <c r="CI24" s="23">
        <v>0</v>
      </c>
      <c r="CJ24" s="23">
        <v>0</v>
      </c>
      <c r="CK24" s="23">
        <v>0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2620</v>
      </c>
      <c r="CR24" s="23">
        <v>2620</v>
      </c>
      <c r="CS24" s="23">
        <v>0</v>
      </c>
      <c r="CT24" s="23">
        <v>0</v>
      </c>
      <c r="CU24" s="23">
        <v>0</v>
      </c>
      <c r="CV24" s="23">
        <v>2517</v>
      </c>
      <c r="CW24" s="23">
        <v>0</v>
      </c>
      <c r="CX24" s="23">
        <v>103</v>
      </c>
      <c r="CY24" s="23">
        <v>0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0</v>
      </c>
      <c r="DI24" s="23">
        <v>0</v>
      </c>
      <c r="DJ24" s="23">
        <v>0</v>
      </c>
      <c r="DK24" s="23">
        <v>0</v>
      </c>
      <c r="DL24" s="23">
        <v>0</v>
      </c>
      <c r="DM24" s="23">
        <v>0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0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0</v>
      </c>
      <c r="EC24" s="23">
        <v>0</v>
      </c>
      <c r="ED24" s="23">
        <v>0</v>
      </c>
      <c r="EE24" s="23">
        <v>0</v>
      </c>
      <c r="EF24" s="23">
        <v>0</v>
      </c>
      <c r="EG24" s="23">
        <v>0</v>
      </c>
      <c r="EH24" s="23">
        <v>0</v>
      </c>
      <c r="EI24" s="23">
        <v>0</v>
      </c>
      <c r="EJ24" s="23">
        <v>0</v>
      </c>
      <c r="EK24" s="23">
        <v>0</v>
      </c>
      <c r="EL24" s="23">
        <v>0</v>
      </c>
      <c r="EM24" s="23">
        <v>0</v>
      </c>
      <c r="EN24" s="23">
        <v>0</v>
      </c>
    </row>
    <row r="25" spans="1:144" ht="13.5" customHeight="1" x14ac:dyDescent="0.55000000000000004">
      <c r="A25" s="21" t="s">
        <v>44</v>
      </c>
      <c r="B25" s="22" t="s">
        <v>81</v>
      </c>
      <c r="C25" s="21" t="s">
        <v>82</v>
      </c>
      <c r="D25" s="23">
        <v>31452</v>
      </c>
      <c r="E25" s="23">
        <v>27937</v>
      </c>
      <c r="F25" s="23">
        <v>27549</v>
      </c>
      <c r="G25" s="23">
        <v>0</v>
      </c>
      <c r="H25" s="23">
        <v>25744</v>
      </c>
      <c r="I25" s="23">
        <v>52</v>
      </c>
      <c r="J25" s="23">
        <v>0</v>
      </c>
      <c r="K25" s="23">
        <v>0</v>
      </c>
      <c r="L25" s="23">
        <v>1753</v>
      </c>
      <c r="M25" s="23">
        <v>388</v>
      </c>
      <c r="N25" s="23">
        <v>0</v>
      </c>
      <c r="O25" s="23">
        <v>0</v>
      </c>
      <c r="P25" s="23">
        <v>17</v>
      </c>
      <c r="Q25" s="23">
        <v>0</v>
      </c>
      <c r="R25" s="23">
        <v>0</v>
      </c>
      <c r="S25" s="23">
        <v>371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0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3488</v>
      </c>
      <c r="CR25" s="23">
        <v>3461</v>
      </c>
      <c r="CS25" s="23">
        <v>0</v>
      </c>
      <c r="CT25" s="23">
        <v>0</v>
      </c>
      <c r="CU25" s="23">
        <v>124</v>
      </c>
      <c r="CV25" s="23">
        <v>3319</v>
      </c>
      <c r="CW25" s="23">
        <v>18</v>
      </c>
      <c r="CX25" s="23">
        <v>0</v>
      </c>
      <c r="CY25" s="23">
        <v>27</v>
      </c>
      <c r="CZ25" s="23">
        <v>0</v>
      </c>
      <c r="DA25" s="23">
        <v>0</v>
      </c>
      <c r="DB25" s="23">
        <v>27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0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27</v>
      </c>
      <c r="EA25" s="23">
        <v>27</v>
      </c>
      <c r="EB25" s="23">
        <v>0</v>
      </c>
      <c r="EC25" s="23">
        <v>0</v>
      </c>
      <c r="ED25" s="23">
        <v>27</v>
      </c>
      <c r="EE25" s="23">
        <v>0</v>
      </c>
      <c r="EF25" s="23">
        <v>0</v>
      </c>
      <c r="EG25" s="23">
        <v>0</v>
      </c>
      <c r="EH25" s="23">
        <v>0</v>
      </c>
      <c r="EI25" s="23">
        <v>0</v>
      </c>
      <c r="EJ25" s="23">
        <v>0</v>
      </c>
      <c r="EK25" s="23">
        <v>0</v>
      </c>
      <c r="EL25" s="23">
        <v>0</v>
      </c>
      <c r="EM25" s="23">
        <v>0</v>
      </c>
      <c r="EN25" s="23">
        <v>0</v>
      </c>
    </row>
    <row r="26" spans="1:144" ht="13.5" customHeight="1" x14ac:dyDescent="0.55000000000000004">
      <c r="A26" s="21" t="s">
        <v>44</v>
      </c>
      <c r="B26" s="22" t="s">
        <v>83</v>
      </c>
      <c r="C26" s="21" t="s">
        <v>84</v>
      </c>
      <c r="D26" s="23">
        <v>31740</v>
      </c>
      <c r="E26" s="23">
        <v>28849</v>
      </c>
      <c r="F26" s="23">
        <v>28245</v>
      </c>
      <c r="G26" s="23">
        <v>27725</v>
      </c>
      <c r="H26" s="23">
        <v>0</v>
      </c>
      <c r="I26" s="23">
        <v>0</v>
      </c>
      <c r="J26" s="23">
        <v>0</v>
      </c>
      <c r="K26" s="23">
        <v>0</v>
      </c>
      <c r="L26" s="23">
        <v>520</v>
      </c>
      <c r="M26" s="23">
        <v>604</v>
      </c>
      <c r="N26" s="23">
        <v>604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624</v>
      </c>
      <c r="U26" s="23">
        <v>513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513</v>
      </c>
      <c r="AB26" s="23">
        <v>111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111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0</v>
      </c>
      <c r="BJ26" s="23">
        <v>0</v>
      </c>
      <c r="BK26" s="23">
        <v>0</v>
      </c>
      <c r="BL26" s="23">
        <v>0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0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0</v>
      </c>
      <c r="CG26" s="23">
        <v>0</v>
      </c>
      <c r="CH26" s="23">
        <v>0</v>
      </c>
      <c r="CI26" s="23">
        <v>0</v>
      </c>
      <c r="CJ26" s="23">
        <v>0</v>
      </c>
      <c r="CK26" s="23">
        <v>0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1977</v>
      </c>
      <c r="CR26" s="23">
        <v>1977</v>
      </c>
      <c r="CS26" s="23">
        <v>0</v>
      </c>
      <c r="CT26" s="23">
        <v>0</v>
      </c>
      <c r="CU26" s="23">
        <v>0</v>
      </c>
      <c r="CV26" s="23">
        <v>1977</v>
      </c>
      <c r="CW26" s="23">
        <v>0</v>
      </c>
      <c r="CX26" s="23">
        <v>0</v>
      </c>
      <c r="CY26" s="23">
        <v>0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0</v>
      </c>
      <c r="DI26" s="23">
        <v>0</v>
      </c>
      <c r="DJ26" s="23">
        <v>0</v>
      </c>
      <c r="DK26" s="23">
        <v>0</v>
      </c>
      <c r="DL26" s="23">
        <v>0</v>
      </c>
      <c r="DM26" s="23">
        <v>0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290</v>
      </c>
      <c r="DV26" s="23">
        <v>0</v>
      </c>
      <c r="DW26" s="23">
        <v>0</v>
      </c>
      <c r="DX26" s="23">
        <v>5</v>
      </c>
      <c r="DY26" s="23">
        <v>285</v>
      </c>
      <c r="DZ26" s="23">
        <v>0</v>
      </c>
      <c r="EA26" s="23">
        <v>0</v>
      </c>
      <c r="EB26" s="23">
        <v>0</v>
      </c>
      <c r="EC26" s="23">
        <v>0</v>
      </c>
      <c r="ED26" s="23">
        <v>0</v>
      </c>
      <c r="EE26" s="23">
        <v>0</v>
      </c>
      <c r="EF26" s="23">
        <v>0</v>
      </c>
      <c r="EG26" s="23">
        <v>0</v>
      </c>
      <c r="EH26" s="23">
        <v>0</v>
      </c>
      <c r="EI26" s="23">
        <v>0</v>
      </c>
      <c r="EJ26" s="23">
        <v>0</v>
      </c>
      <c r="EK26" s="23">
        <v>0</v>
      </c>
      <c r="EL26" s="23">
        <v>0</v>
      </c>
      <c r="EM26" s="23">
        <v>0</v>
      </c>
      <c r="EN26" s="23">
        <v>0</v>
      </c>
    </row>
    <row r="27" spans="1:144" ht="13.5" customHeight="1" x14ac:dyDescent="0.55000000000000004">
      <c r="A27" s="21" t="s">
        <v>44</v>
      </c>
      <c r="B27" s="22" t="s">
        <v>85</v>
      </c>
      <c r="C27" s="21" t="s">
        <v>86</v>
      </c>
      <c r="D27" s="23">
        <v>49102</v>
      </c>
      <c r="E27" s="23">
        <v>42718</v>
      </c>
      <c r="F27" s="23">
        <v>40375</v>
      </c>
      <c r="G27" s="23">
        <v>0</v>
      </c>
      <c r="H27" s="23">
        <v>40375</v>
      </c>
      <c r="I27" s="23">
        <v>0</v>
      </c>
      <c r="J27" s="23">
        <v>0</v>
      </c>
      <c r="K27" s="23">
        <v>0</v>
      </c>
      <c r="L27" s="23">
        <v>0</v>
      </c>
      <c r="M27" s="23">
        <v>2343</v>
      </c>
      <c r="N27" s="23">
        <v>0</v>
      </c>
      <c r="O27" s="23">
        <v>2343</v>
      </c>
      <c r="P27" s="23">
        <v>0</v>
      </c>
      <c r="Q27" s="23">
        <v>0</v>
      </c>
      <c r="R27" s="23">
        <v>0</v>
      </c>
      <c r="S27" s="23">
        <v>0</v>
      </c>
      <c r="T27" s="23">
        <v>2245</v>
      </c>
      <c r="U27" s="23">
        <v>827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827</v>
      </c>
      <c r="AB27" s="23">
        <v>1418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1418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  <c r="BL27" s="23">
        <v>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0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0</v>
      </c>
      <c r="CG27" s="23">
        <v>0</v>
      </c>
      <c r="CH27" s="23">
        <v>0</v>
      </c>
      <c r="CI27" s="23">
        <v>0</v>
      </c>
      <c r="CJ27" s="23">
        <v>0</v>
      </c>
      <c r="CK27" s="23">
        <v>0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4139</v>
      </c>
      <c r="CR27" s="23">
        <v>4139</v>
      </c>
      <c r="CS27" s="23">
        <v>0</v>
      </c>
      <c r="CT27" s="23">
        <v>0</v>
      </c>
      <c r="CU27" s="23">
        <v>0</v>
      </c>
      <c r="CV27" s="23">
        <v>4139</v>
      </c>
      <c r="CW27" s="23">
        <v>0</v>
      </c>
      <c r="CX27" s="23">
        <v>0</v>
      </c>
      <c r="CY27" s="23">
        <v>0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0</v>
      </c>
      <c r="DI27" s="23">
        <v>0</v>
      </c>
      <c r="DJ27" s="23">
        <v>0</v>
      </c>
      <c r="DK27" s="23">
        <v>0</v>
      </c>
      <c r="DL27" s="23">
        <v>0</v>
      </c>
      <c r="DM27" s="23">
        <v>0</v>
      </c>
      <c r="DN27" s="23">
        <v>0</v>
      </c>
      <c r="DO27" s="23">
        <v>0</v>
      </c>
      <c r="DP27" s="23">
        <v>0</v>
      </c>
      <c r="DQ27" s="23">
        <v>0</v>
      </c>
      <c r="DR27" s="23">
        <v>0</v>
      </c>
      <c r="DS27" s="23">
        <v>0</v>
      </c>
      <c r="DT27" s="23">
        <v>0</v>
      </c>
      <c r="DU27" s="23">
        <v>0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0</v>
      </c>
      <c r="EC27" s="23">
        <v>0</v>
      </c>
      <c r="ED27" s="23">
        <v>0</v>
      </c>
      <c r="EE27" s="23">
        <v>0</v>
      </c>
      <c r="EF27" s="23">
        <v>0</v>
      </c>
      <c r="EG27" s="23">
        <v>0</v>
      </c>
      <c r="EH27" s="23">
        <v>0</v>
      </c>
      <c r="EI27" s="23">
        <v>0</v>
      </c>
      <c r="EJ27" s="23">
        <v>0</v>
      </c>
      <c r="EK27" s="23">
        <v>0</v>
      </c>
      <c r="EL27" s="23">
        <v>0</v>
      </c>
      <c r="EM27" s="23">
        <v>0</v>
      </c>
      <c r="EN27" s="23">
        <v>0</v>
      </c>
    </row>
    <row r="28" spans="1:144" ht="13.5" customHeight="1" x14ac:dyDescent="0.55000000000000004">
      <c r="A28" s="21" t="s">
        <v>44</v>
      </c>
      <c r="B28" s="22" t="s">
        <v>87</v>
      </c>
      <c r="C28" s="21" t="s">
        <v>88</v>
      </c>
      <c r="D28" s="23">
        <v>41162</v>
      </c>
      <c r="E28" s="23">
        <v>32004</v>
      </c>
      <c r="F28" s="23">
        <v>31674</v>
      </c>
      <c r="G28" s="23">
        <v>0</v>
      </c>
      <c r="H28" s="23">
        <v>31674</v>
      </c>
      <c r="I28" s="23">
        <v>0</v>
      </c>
      <c r="J28" s="23">
        <v>0</v>
      </c>
      <c r="K28" s="23">
        <v>0</v>
      </c>
      <c r="L28" s="23">
        <v>0</v>
      </c>
      <c r="M28" s="23">
        <v>330</v>
      </c>
      <c r="N28" s="23">
        <v>0</v>
      </c>
      <c r="O28" s="23">
        <v>330</v>
      </c>
      <c r="P28" s="23">
        <v>0</v>
      </c>
      <c r="Q28" s="23">
        <v>0</v>
      </c>
      <c r="R28" s="23">
        <v>0</v>
      </c>
      <c r="S28" s="23">
        <v>0</v>
      </c>
      <c r="T28" s="23">
        <v>7714</v>
      </c>
      <c r="U28" s="23">
        <v>1283</v>
      </c>
      <c r="V28" s="23">
        <v>0</v>
      </c>
      <c r="W28" s="23">
        <v>0</v>
      </c>
      <c r="X28" s="23">
        <v>393</v>
      </c>
      <c r="Y28" s="23">
        <v>0</v>
      </c>
      <c r="Z28" s="23">
        <v>63</v>
      </c>
      <c r="AA28" s="23">
        <v>827</v>
      </c>
      <c r="AB28" s="23">
        <v>6431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6431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3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1223</v>
      </c>
      <c r="CR28" s="23">
        <v>1214</v>
      </c>
      <c r="CS28" s="23">
        <v>0</v>
      </c>
      <c r="CT28" s="23">
        <v>0</v>
      </c>
      <c r="CU28" s="23">
        <v>0</v>
      </c>
      <c r="CV28" s="23">
        <v>1214</v>
      </c>
      <c r="CW28" s="23">
        <v>0</v>
      </c>
      <c r="CX28" s="23">
        <v>0</v>
      </c>
      <c r="CY28" s="23">
        <v>9</v>
      </c>
      <c r="CZ28" s="23">
        <v>0</v>
      </c>
      <c r="DA28" s="23">
        <v>0</v>
      </c>
      <c r="DB28" s="23">
        <v>0</v>
      </c>
      <c r="DC28" s="23">
        <v>9</v>
      </c>
      <c r="DD28" s="23">
        <v>0</v>
      </c>
      <c r="DE28" s="23">
        <v>0</v>
      </c>
      <c r="DF28" s="23">
        <v>0</v>
      </c>
      <c r="DG28" s="23">
        <v>0</v>
      </c>
      <c r="DH28" s="23">
        <v>0</v>
      </c>
      <c r="DI28" s="23">
        <v>0</v>
      </c>
      <c r="DJ28" s="23">
        <v>0</v>
      </c>
      <c r="DK28" s="23">
        <v>0</v>
      </c>
      <c r="DL28" s="23">
        <v>0</v>
      </c>
      <c r="DM28" s="23">
        <v>0</v>
      </c>
      <c r="DN28" s="23">
        <v>0</v>
      </c>
      <c r="DO28" s="23">
        <v>0</v>
      </c>
      <c r="DP28" s="23">
        <v>0</v>
      </c>
      <c r="DQ28" s="23">
        <v>0</v>
      </c>
      <c r="DR28" s="23">
        <v>0</v>
      </c>
      <c r="DS28" s="23">
        <v>0</v>
      </c>
      <c r="DT28" s="23">
        <v>0</v>
      </c>
      <c r="DU28" s="23">
        <v>221</v>
      </c>
      <c r="DV28" s="23">
        <v>0</v>
      </c>
      <c r="DW28" s="23">
        <v>0</v>
      </c>
      <c r="DX28" s="23">
        <v>221</v>
      </c>
      <c r="DY28" s="23">
        <v>0</v>
      </c>
      <c r="DZ28" s="23">
        <v>0</v>
      </c>
      <c r="EA28" s="23">
        <v>0</v>
      </c>
      <c r="EB28" s="23">
        <v>0</v>
      </c>
      <c r="EC28" s="23">
        <v>0</v>
      </c>
      <c r="ED28" s="23">
        <v>0</v>
      </c>
      <c r="EE28" s="23">
        <v>0</v>
      </c>
      <c r="EF28" s="23">
        <v>0</v>
      </c>
      <c r="EG28" s="23">
        <v>0</v>
      </c>
      <c r="EH28" s="23">
        <v>0</v>
      </c>
      <c r="EI28" s="23">
        <v>0</v>
      </c>
      <c r="EJ28" s="23">
        <v>0</v>
      </c>
      <c r="EK28" s="23">
        <v>0</v>
      </c>
      <c r="EL28" s="23">
        <v>0</v>
      </c>
      <c r="EM28" s="23">
        <v>0</v>
      </c>
      <c r="EN28" s="23">
        <v>0</v>
      </c>
    </row>
    <row r="29" spans="1:144" ht="13.5" customHeight="1" x14ac:dyDescent="0.55000000000000004">
      <c r="A29" s="21" t="s">
        <v>44</v>
      </c>
      <c r="B29" s="22" t="s">
        <v>89</v>
      </c>
      <c r="C29" s="21" t="s">
        <v>90</v>
      </c>
      <c r="D29" s="23">
        <v>18998</v>
      </c>
      <c r="E29" s="23">
        <v>17837</v>
      </c>
      <c r="F29" s="23">
        <v>17293</v>
      </c>
      <c r="G29" s="23">
        <v>0</v>
      </c>
      <c r="H29" s="23">
        <v>17293</v>
      </c>
      <c r="I29" s="23">
        <v>0</v>
      </c>
      <c r="J29" s="23">
        <v>0</v>
      </c>
      <c r="K29" s="23">
        <v>0</v>
      </c>
      <c r="L29" s="23">
        <v>0</v>
      </c>
      <c r="M29" s="23">
        <v>544</v>
      </c>
      <c r="N29" s="23">
        <v>0</v>
      </c>
      <c r="O29" s="23">
        <v>544</v>
      </c>
      <c r="P29" s="23">
        <v>0</v>
      </c>
      <c r="Q29" s="23">
        <v>0</v>
      </c>
      <c r="R29" s="23">
        <v>0</v>
      </c>
      <c r="S29" s="23">
        <v>0</v>
      </c>
      <c r="T29" s="23">
        <v>622</v>
      </c>
      <c r="U29" s="23">
        <v>531</v>
      </c>
      <c r="V29" s="23">
        <v>0</v>
      </c>
      <c r="W29" s="23">
        <v>0</v>
      </c>
      <c r="X29" s="23">
        <v>493</v>
      </c>
      <c r="Y29" s="23">
        <v>0</v>
      </c>
      <c r="Z29" s="23">
        <v>0</v>
      </c>
      <c r="AA29" s="23">
        <v>38</v>
      </c>
      <c r="AB29" s="23">
        <v>91</v>
      </c>
      <c r="AC29" s="23">
        <v>0</v>
      </c>
      <c r="AD29" s="23">
        <v>0</v>
      </c>
      <c r="AE29" s="23">
        <v>13</v>
      </c>
      <c r="AF29" s="23">
        <v>0</v>
      </c>
      <c r="AG29" s="23">
        <v>0</v>
      </c>
      <c r="AH29" s="23">
        <v>78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0</v>
      </c>
      <c r="BK29" s="23">
        <v>0</v>
      </c>
      <c r="BL29" s="23">
        <v>0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0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0</v>
      </c>
      <c r="CG29" s="23">
        <v>0</v>
      </c>
      <c r="CH29" s="23">
        <v>0</v>
      </c>
      <c r="CI29" s="23">
        <v>0</v>
      </c>
      <c r="CJ29" s="23">
        <v>0</v>
      </c>
      <c r="CK29" s="23">
        <v>0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442</v>
      </c>
      <c r="CR29" s="23">
        <v>442</v>
      </c>
      <c r="CS29" s="23">
        <v>0</v>
      </c>
      <c r="CT29" s="23">
        <v>0</v>
      </c>
      <c r="CU29" s="23">
        <v>0</v>
      </c>
      <c r="CV29" s="23">
        <v>442</v>
      </c>
      <c r="CW29" s="23">
        <v>0</v>
      </c>
      <c r="CX29" s="23">
        <v>0</v>
      </c>
      <c r="CY29" s="23">
        <v>0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0</v>
      </c>
      <c r="DI29" s="23">
        <v>0</v>
      </c>
      <c r="DJ29" s="23">
        <v>0</v>
      </c>
      <c r="DK29" s="23">
        <v>0</v>
      </c>
      <c r="DL29" s="23">
        <v>0</v>
      </c>
      <c r="DM29" s="23">
        <v>0</v>
      </c>
      <c r="DN29" s="23">
        <v>0</v>
      </c>
      <c r="DO29" s="23">
        <v>0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97</v>
      </c>
      <c r="DV29" s="23">
        <v>97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0</v>
      </c>
      <c r="EC29" s="23">
        <v>0</v>
      </c>
      <c r="ED29" s="23">
        <v>0</v>
      </c>
      <c r="EE29" s="23">
        <v>0</v>
      </c>
      <c r="EF29" s="23">
        <v>0</v>
      </c>
      <c r="EG29" s="23">
        <v>0</v>
      </c>
      <c r="EH29" s="23">
        <v>0</v>
      </c>
      <c r="EI29" s="23">
        <v>0</v>
      </c>
      <c r="EJ29" s="23">
        <v>0</v>
      </c>
      <c r="EK29" s="23">
        <v>0</v>
      </c>
      <c r="EL29" s="23">
        <v>0</v>
      </c>
      <c r="EM29" s="23">
        <v>0</v>
      </c>
      <c r="EN29" s="23">
        <v>0</v>
      </c>
    </row>
    <row r="30" spans="1:144" ht="13.5" customHeight="1" x14ac:dyDescent="0.55000000000000004">
      <c r="A30" s="21" t="s">
        <v>44</v>
      </c>
      <c r="B30" s="22" t="s">
        <v>91</v>
      </c>
      <c r="C30" s="21" t="s">
        <v>92</v>
      </c>
      <c r="D30" s="23">
        <v>29810</v>
      </c>
      <c r="E30" s="23">
        <v>27657</v>
      </c>
      <c r="F30" s="23">
        <v>27044</v>
      </c>
      <c r="G30" s="23">
        <v>0</v>
      </c>
      <c r="H30" s="23">
        <v>27044</v>
      </c>
      <c r="I30" s="23">
        <v>0</v>
      </c>
      <c r="J30" s="23">
        <v>0</v>
      </c>
      <c r="K30" s="23">
        <v>0</v>
      </c>
      <c r="L30" s="23">
        <v>0</v>
      </c>
      <c r="M30" s="23">
        <v>613</v>
      </c>
      <c r="N30" s="23">
        <v>0</v>
      </c>
      <c r="O30" s="23">
        <v>613</v>
      </c>
      <c r="P30" s="23">
        <v>0</v>
      </c>
      <c r="Q30" s="23">
        <v>0</v>
      </c>
      <c r="R30" s="23">
        <v>0</v>
      </c>
      <c r="S30" s="23">
        <v>0</v>
      </c>
      <c r="T30" s="23">
        <v>1551</v>
      </c>
      <c r="U30" s="23">
        <v>1442</v>
      </c>
      <c r="V30" s="23">
        <v>0</v>
      </c>
      <c r="W30" s="23">
        <v>0</v>
      </c>
      <c r="X30" s="23">
        <v>588</v>
      </c>
      <c r="Y30" s="23">
        <v>0</v>
      </c>
      <c r="Z30" s="23">
        <v>0</v>
      </c>
      <c r="AA30" s="23">
        <v>854</v>
      </c>
      <c r="AB30" s="23">
        <v>109</v>
      </c>
      <c r="AC30" s="23">
        <v>0</v>
      </c>
      <c r="AD30" s="23">
        <v>0</v>
      </c>
      <c r="AE30" s="23">
        <v>19</v>
      </c>
      <c r="AF30" s="23">
        <v>0</v>
      </c>
      <c r="AG30" s="23">
        <v>0</v>
      </c>
      <c r="AH30" s="23">
        <v>90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0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0</v>
      </c>
      <c r="CH30" s="23">
        <v>0</v>
      </c>
      <c r="CI30" s="23">
        <v>0</v>
      </c>
      <c r="CJ30" s="23">
        <v>0</v>
      </c>
      <c r="CK30" s="23">
        <v>0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602</v>
      </c>
      <c r="CR30" s="23">
        <v>602</v>
      </c>
      <c r="CS30" s="23">
        <v>0</v>
      </c>
      <c r="CT30" s="23">
        <v>0</v>
      </c>
      <c r="CU30" s="23">
        <v>0</v>
      </c>
      <c r="CV30" s="23">
        <v>602</v>
      </c>
      <c r="CW30" s="23">
        <v>0</v>
      </c>
      <c r="CX30" s="23">
        <v>0</v>
      </c>
      <c r="CY30" s="23">
        <v>0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0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0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0</v>
      </c>
      <c r="EJ30" s="23">
        <v>0</v>
      </c>
      <c r="EK30" s="23">
        <v>0</v>
      </c>
      <c r="EL30" s="23">
        <v>0</v>
      </c>
      <c r="EM30" s="23">
        <v>0</v>
      </c>
      <c r="EN30" s="23">
        <v>0</v>
      </c>
    </row>
    <row r="31" spans="1:144" ht="13.5" customHeight="1" x14ac:dyDescent="0.55000000000000004">
      <c r="A31" s="21" t="s">
        <v>44</v>
      </c>
      <c r="B31" s="22" t="s">
        <v>93</v>
      </c>
      <c r="C31" s="21" t="s">
        <v>94</v>
      </c>
      <c r="D31" s="23">
        <v>36258</v>
      </c>
      <c r="E31" s="23">
        <v>31538</v>
      </c>
      <c r="F31" s="23">
        <v>29795</v>
      </c>
      <c r="G31" s="23">
        <v>0</v>
      </c>
      <c r="H31" s="23">
        <v>29744</v>
      </c>
      <c r="I31" s="23">
        <v>51</v>
      </c>
      <c r="J31" s="23">
        <v>0</v>
      </c>
      <c r="K31" s="23">
        <v>0</v>
      </c>
      <c r="L31" s="23">
        <v>0</v>
      </c>
      <c r="M31" s="23">
        <v>1743</v>
      </c>
      <c r="N31" s="23">
        <v>0</v>
      </c>
      <c r="O31" s="23">
        <v>1743</v>
      </c>
      <c r="P31" s="23">
        <v>0</v>
      </c>
      <c r="Q31" s="23">
        <v>0</v>
      </c>
      <c r="R31" s="23">
        <v>0</v>
      </c>
      <c r="S31" s="23">
        <v>0</v>
      </c>
      <c r="T31" s="23">
        <v>1016</v>
      </c>
      <c r="U31" s="23">
        <v>986</v>
      </c>
      <c r="V31" s="23">
        <v>0</v>
      </c>
      <c r="W31" s="23">
        <v>0</v>
      </c>
      <c r="X31" s="23">
        <v>654</v>
      </c>
      <c r="Y31" s="23">
        <v>0</v>
      </c>
      <c r="Z31" s="23">
        <v>0</v>
      </c>
      <c r="AA31" s="23">
        <v>332</v>
      </c>
      <c r="AB31" s="23">
        <v>30</v>
      </c>
      <c r="AC31" s="23">
        <v>0</v>
      </c>
      <c r="AD31" s="23">
        <v>0</v>
      </c>
      <c r="AE31" s="23">
        <v>15</v>
      </c>
      <c r="AF31" s="23">
        <v>0</v>
      </c>
      <c r="AG31" s="23">
        <v>0</v>
      </c>
      <c r="AH31" s="23">
        <v>15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0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0</v>
      </c>
      <c r="CG31" s="23">
        <v>0</v>
      </c>
      <c r="CH31" s="23">
        <v>0</v>
      </c>
      <c r="CI31" s="23">
        <v>0</v>
      </c>
      <c r="CJ31" s="23">
        <v>0</v>
      </c>
      <c r="CK31" s="23">
        <v>0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3704</v>
      </c>
      <c r="CR31" s="23">
        <v>3509</v>
      </c>
      <c r="CS31" s="23">
        <v>0</v>
      </c>
      <c r="CT31" s="23">
        <v>0</v>
      </c>
      <c r="CU31" s="23">
        <v>0</v>
      </c>
      <c r="CV31" s="23">
        <v>3509</v>
      </c>
      <c r="CW31" s="23">
        <v>0</v>
      </c>
      <c r="CX31" s="23">
        <v>0</v>
      </c>
      <c r="CY31" s="23">
        <v>195</v>
      </c>
      <c r="CZ31" s="23">
        <v>0</v>
      </c>
      <c r="DA31" s="23">
        <v>0</v>
      </c>
      <c r="DB31" s="23">
        <v>0</v>
      </c>
      <c r="DC31" s="23">
        <v>195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0</v>
      </c>
      <c r="DJ31" s="23">
        <v>0</v>
      </c>
      <c r="DK31" s="23">
        <v>0</v>
      </c>
      <c r="DL31" s="23">
        <v>0</v>
      </c>
      <c r="DM31" s="23">
        <v>0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0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0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0</v>
      </c>
      <c r="EJ31" s="23">
        <v>0</v>
      </c>
      <c r="EK31" s="23">
        <v>0</v>
      </c>
      <c r="EL31" s="23">
        <v>0</v>
      </c>
      <c r="EM31" s="23">
        <v>0</v>
      </c>
      <c r="EN31" s="23">
        <v>0</v>
      </c>
    </row>
    <row r="32" spans="1:144" ht="13.5" customHeight="1" x14ac:dyDescent="0.55000000000000004">
      <c r="A32" s="21" t="s">
        <v>44</v>
      </c>
      <c r="B32" s="22" t="s">
        <v>95</v>
      </c>
      <c r="C32" s="21" t="s">
        <v>96</v>
      </c>
      <c r="D32" s="23">
        <v>25625</v>
      </c>
      <c r="E32" s="23">
        <v>23686</v>
      </c>
      <c r="F32" s="23">
        <v>21616</v>
      </c>
      <c r="G32" s="23">
        <v>0</v>
      </c>
      <c r="H32" s="23">
        <v>21050</v>
      </c>
      <c r="I32" s="23">
        <v>566</v>
      </c>
      <c r="J32" s="23">
        <v>0</v>
      </c>
      <c r="K32" s="23">
        <v>0</v>
      </c>
      <c r="L32" s="23">
        <v>0</v>
      </c>
      <c r="M32" s="23">
        <v>2070</v>
      </c>
      <c r="N32" s="23">
        <v>0</v>
      </c>
      <c r="O32" s="23">
        <v>2070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0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0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1547</v>
      </c>
      <c r="CR32" s="23">
        <v>1539</v>
      </c>
      <c r="CS32" s="23">
        <v>0</v>
      </c>
      <c r="CT32" s="23">
        <v>0</v>
      </c>
      <c r="CU32" s="23">
        <v>0</v>
      </c>
      <c r="CV32" s="23">
        <v>1539</v>
      </c>
      <c r="CW32" s="23">
        <v>0</v>
      </c>
      <c r="CX32" s="23">
        <v>0</v>
      </c>
      <c r="CY32" s="23">
        <v>8</v>
      </c>
      <c r="CZ32" s="23">
        <v>0</v>
      </c>
      <c r="DA32" s="23">
        <v>0</v>
      </c>
      <c r="DB32" s="23">
        <v>0</v>
      </c>
      <c r="DC32" s="23">
        <v>8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0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392</v>
      </c>
      <c r="DV32" s="23">
        <v>47</v>
      </c>
      <c r="DW32" s="23">
        <v>0</v>
      </c>
      <c r="DX32" s="23">
        <v>345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0</v>
      </c>
      <c r="EK32" s="23">
        <v>0</v>
      </c>
      <c r="EL32" s="23">
        <v>0</v>
      </c>
      <c r="EM32" s="23">
        <v>0</v>
      </c>
      <c r="EN32" s="23">
        <v>0</v>
      </c>
    </row>
    <row r="33" spans="1:144" ht="13.5" customHeight="1" x14ac:dyDescent="0.55000000000000004">
      <c r="A33" s="21" t="s">
        <v>44</v>
      </c>
      <c r="B33" s="22" t="s">
        <v>97</v>
      </c>
      <c r="C33" s="21" t="s">
        <v>98</v>
      </c>
      <c r="D33" s="23">
        <v>13151</v>
      </c>
      <c r="E33" s="23">
        <v>11270</v>
      </c>
      <c r="F33" s="23">
        <v>10634</v>
      </c>
      <c r="G33" s="23">
        <v>0</v>
      </c>
      <c r="H33" s="23">
        <v>10634</v>
      </c>
      <c r="I33" s="23">
        <v>0</v>
      </c>
      <c r="J33" s="23">
        <v>0</v>
      </c>
      <c r="K33" s="23">
        <v>0</v>
      </c>
      <c r="L33" s="23">
        <v>0</v>
      </c>
      <c r="M33" s="23">
        <v>636</v>
      </c>
      <c r="N33" s="23">
        <v>0</v>
      </c>
      <c r="O33" s="23">
        <v>636</v>
      </c>
      <c r="P33" s="23">
        <v>0</v>
      </c>
      <c r="Q33" s="23">
        <v>0</v>
      </c>
      <c r="R33" s="23">
        <v>0</v>
      </c>
      <c r="S33" s="23">
        <v>0</v>
      </c>
      <c r="T33" s="23">
        <v>822</v>
      </c>
      <c r="U33" s="23">
        <v>353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353</v>
      </c>
      <c r="AB33" s="23">
        <v>469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469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0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1059</v>
      </c>
      <c r="CR33" s="23">
        <v>1058</v>
      </c>
      <c r="CS33" s="23">
        <v>0</v>
      </c>
      <c r="CT33" s="23">
        <v>0</v>
      </c>
      <c r="CU33" s="23">
        <v>0</v>
      </c>
      <c r="CV33" s="23">
        <v>1058</v>
      </c>
      <c r="CW33" s="23">
        <v>0</v>
      </c>
      <c r="CX33" s="23">
        <v>0</v>
      </c>
      <c r="CY33" s="23">
        <v>1</v>
      </c>
      <c r="CZ33" s="23">
        <v>0</v>
      </c>
      <c r="DA33" s="23">
        <v>0</v>
      </c>
      <c r="DB33" s="23">
        <v>0</v>
      </c>
      <c r="DC33" s="23">
        <v>1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</row>
    <row r="34" spans="1:144" ht="13.5" customHeight="1" x14ac:dyDescent="0.55000000000000004">
      <c r="A34" s="21" t="s">
        <v>44</v>
      </c>
      <c r="B34" s="22" t="s">
        <v>99</v>
      </c>
      <c r="C34" s="21" t="s">
        <v>100</v>
      </c>
      <c r="D34" s="23">
        <v>20557</v>
      </c>
      <c r="E34" s="23">
        <v>18196</v>
      </c>
      <c r="F34" s="23">
        <v>17661</v>
      </c>
      <c r="G34" s="23">
        <v>0</v>
      </c>
      <c r="H34" s="23">
        <v>17661</v>
      </c>
      <c r="I34" s="23">
        <v>0</v>
      </c>
      <c r="J34" s="23">
        <v>0</v>
      </c>
      <c r="K34" s="23">
        <v>0</v>
      </c>
      <c r="L34" s="23">
        <v>0</v>
      </c>
      <c r="M34" s="23">
        <v>535</v>
      </c>
      <c r="N34" s="23">
        <v>0</v>
      </c>
      <c r="O34" s="23">
        <v>535</v>
      </c>
      <c r="P34" s="23">
        <v>0</v>
      </c>
      <c r="Q34" s="23">
        <v>0</v>
      </c>
      <c r="R34" s="23">
        <v>0</v>
      </c>
      <c r="S34" s="23">
        <v>0</v>
      </c>
      <c r="T34" s="23">
        <v>1841</v>
      </c>
      <c r="U34" s="23">
        <v>1795</v>
      </c>
      <c r="V34" s="23">
        <v>0</v>
      </c>
      <c r="W34" s="23">
        <v>0</v>
      </c>
      <c r="X34" s="23">
        <v>291</v>
      </c>
      <c r="Y34" s="23">
        <v>0</v>
      </c>
      <c r="Z34" s="23">
        <v>0</v>
      </c>
      <c r="AA34" s="23">
        <v>1504</v>
      </c>
      <c r="AB34" s="23">
        <v>46</v>
      </c>
      <c r="AC34" s="23">
        <v>0</v>
      </c>
      <c r="AD34" s="23">
        <v>0</v>
      </c>
      <c r="AE34" s="23">
        <v>8</v>
      </c>
      <c r="AF34" s="23">
        <v>0</v>
      </c>
      <c r="AG34" s="23">
        <v>0</v>
      </c>
      <c r="AH34" s="23">
        <v>38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0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0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421</v>
      </c>
      <c r="CR34" s="23">
        <v>421</v>
      </c>
      <c r="CS34" s="23">
        <v>0</v>
      </c>
      <c r="CT34" s="23">
        <v>0</v>
      </c>
      <c r="CU34" s="23">
        <v>0</v>
      </c>
      <c r="CV34" s="23">
        <v>421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0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99</v>
      </c>
      <c r="DV34" s="23">
        <v>99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0</v>
      </c>
      <c r="EK34" s="23">
        <v>0</v>
      </c>
      <c r="EL34" s="23">
        <v>0</v>
      </c>
      <c r="EM34" s="23">
        <v>0</v>
      </c>
      <c r="EN34" s="23">
        <v>0</v>
      </c>
    </row>
    <row r="35" spans="1:144" ht="13.5" customHeight="1" x14ac:dyDescent="0.55000000000000004">
      <c r="A35" s="21" t="s">
        <v>44</v>
      </c>
      <c r="B35" s="22" t="s">
        <v>101</v>
      </c>
      <c r="C35" s="21" t="s">
        <v>102</v>
      </c>
      <c r="D35" s="23">
        <v>155144</v>
      </c>
      <c r="E35" s="23">
        <v>143565</v>
      </c>
      <c r="F35" s="23">
        <v>139431</v>
      </c>
      <c r="G35" s="23">
        <v>138687</v>
      </c>
      <c r="H35" s="23">
        <v>0</v>
      </c>
      <c r="I35" s="23">
        <v>0</v>
      </c>
      <c r="J35" s="23">
        <v>0</v>
      </c>
      <c r="K35" s="23">
        <v>0</v>
      </c>
      <c r="L35" s="23">
        <v>744</v>
      </c>
      <c r="M35" s="23">
        <v>4134</v>
      </c>
      <c r="N35" s="23">
        <v>4121</v>
      </c>
      <c r="O35" s="23">
        <v>0</v>
      </c>
      <c r="P35" s="23">
        <v>0</v>
      </c>
      <c r="Q35" s="23">
        <v>0</v>
      </c>
      <c r="R35" s="23">
        <v>0</v>
      </c>
      <c r="S35" s="23">
        <v>13</v>
      </c>
      <c r="T35" s="23">
        <v>4856</v>
      </c>
      <c r="U35" s="23">
        <v>3482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3482</v>
      </c>
      <c r="AB35" s="23">
        <v>1374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1374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0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6399</v>
      </c>
      <c r="CR35" s="23">
        <v>6399</v>
      </c>
      <c r="CS35" s="23">
        <v>0</v>
      </c>
      <c r="CT35" s="23">
        <v>0</v>
      </c>
      <c r="CU35" s="23">
        <v>0</v>
      </c>
      <c r="CV35" s="23">
        <v>6399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324</v>
      </c>
      <c r="DV35" s="23">
        <v>0</v>
      </c>
      <c r="DW35" s="23">
        <v>0</v>
      </c>
      <c r="DX35" s="23">
        <v>324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</row>
    <row r="36" spans="1:144" ht="13.5" customHeight="1" x14ac:dyDescent="0.55000000000000004">
      <c r="A36" s="21" t="s">
        <v>44</v>
      </c>
      <c r="B36" s="22" t="s">
        <v>103</v>
      </c>
      <c r="C36" s="21" t="s">
        <v>104</v>
      </c>
      <c r="D36" s="23">
        <v>19565</v>
      </c>
      <c r="E36" s="23">
        <v>17011</v>
      </c>
      <c r="F36" s="23">
        <v>14678</v>
      </c>
      <c r="G36" s="23">
        <v>0</v>
      </c>
      <c r="H36" s="23">
        <v>14678</v>
      </c>
      <c r="I36" s="23">
        <v>0</v>
      </c>
      <c r="J36" s="23">
        <v>0</v>
      </c>
      <c r="K36" s="23">
        <v>0</v>
      </c>
      <c r="L36" s="23">
        <v>0</v>
      </c>
      <c r="M36" s="23">
        <v>2333</v>
      </c>
      <c r="N36" s="23">
        <v>0</v>
      </c>
      <c r="O36" s="23">
        <v>2333</v>
      </c>
      <c r="P36" s="23">
        <v>0</v>
      </c>
      <c r="Q36" s="23">
        <v>0</v>
      </c>
      <c r="R36" s="23">
        <v>0</v>
      </c>
      <c r="S36" s="23">
        <v>0</v>
      </c>
      <c r="T36" s="23">
        <v>508</v>
      </c>
      <c r="U36" s="23">
        <v>129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129</v>
      </c>
      <c r="AB36" s="23">
        <v>379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379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0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1061</v>
      </c>
      <c r="CR36" s="23">
        <v>1056</v>
      </c>
      <c r="CS36" s="23">
        <v>0</v>
      </c>
      <c r="CT36" s="23">
        <v>5</v>
      </c>
      <c r="CU36" s="23">
        <v>0</v>
      </c>
      <c r="CV36" s="23">
        <v>1051</v>
      </c>
      <c r="CW36" s="23">
        <v>0</v>
      </c>
      <c r="CX36" s="23">
        <v>0</v>
      </c>
      <c r="CY36" s="23">
        <v>5</v>
      </c>
      <c r="CZ36" s="23">
        <v>0</v>
      </c>
      <c r="DA36" s="23">
        <v>0</v>
      </c>
      <c r="DB36" s="23">
        <v>0</v>
      </c>
      <c r="DC36" s="23">
        <v>3</v>
      </c>
      <c r="DD36" s="23">
        <v>0</v>
      </c>
      <c r="DE36" s="23">
        <v>2</v>
      </c>
      <c r="DF36" s="23">
        <v>0</v>
      </c>
      <c r="DG36" s="23">
        <v>0</v>
      </c>
      <c r="DH36" s="23">
        <v>0</v>
      </c>
      <c r="DI36" s="23">
        <v>0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985</v>
      </c>
      <c r="DV36" s="23">
        <v>985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0</v>
      </c>
      <c r="EK36" s="23">
        <v>0</v>
      </c>
      <c r="EL36" s="23">
        <v>0</v>
      </c>
      <c r="EM36" s="23">
        <v>0</v>
      </c>
      <c r="EN36" s="23">
        <v>0</v>
      </c>
    </row>
    <row r="37" spans="1:144" ht="13.5" customHeight="1" x14ac:dyDescent="0.55000000000000004">
      <c r="A37" s="21" t="s">
        <v>44</v>
      </c>
      <c r="B37" s="22" t="s">
        <v>105</v>
      </c>
      <c r="C37" s="21" t="s">
        <v>106</v>
      </c>
      <c r="D37" s="23">
        <v>13527</v>
      </c>
      <c r="E37" s="23">
        <v>11928</v>
      </c>
      <c r="F37" s="23">
        <v>11928</v>
      </c>
      <c r="G37" s="23">
        <v>0</v>
      </c>
      <c r="H37" s="23">
        <v>11928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1006</v>
      </c>
      <c r="U37" s="23">
        <v>969</v>
      </c>
      <c r="V37" s="23">
        <v>0</v>
      </c>
      <c r="W37" s="23">
        <v>0</v>
      </c>
      <c r="X37" s="23">
        <v>11</v>
      </c>
      <c r="Y37" s="23">
        <v>353</v>
      </c>
      <c r="Z37" s="23">
        <v>0</v>
      </c>
      <c r="AA37" s="23">
        <v>605</v>
      </c>
      <c r="AB37" s="23">
        <v>37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37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0</v>
      </c>
      <c r="AV37" s="23">
        <v>0</v>
      </c>
      <c r="AW37" s="23">
        <v>0</v>
      </c>
      <c r="AX37" s="23">
        <v>0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0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593</v>
      </c>
      <c r="CR37" s="23">
        <v>592</v>
      </c>
      <c r="CS37" s="23">
        <v>0</v>
      </c>
      <c r="CT37" s="23">
        <v>0</v>
      </c>
      <c r="CU37" s="23">
        <v>0</v>
      </c>
      <c r="CV37" s="23">
        <v>592</v>
      </c>
      <c r="CW37" s="23">
        <v>0</v>
      </c>
      <c r="CX37" s="23">
        <v>0</v>
      </c>
      <c r="CY37" s="23">
        <v>1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1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0</v>
      </c>
      <c r="EK37" s="23">
        <v>0</v>
      </c>
      <c r="EL37" s="23">
        <v>0</v>
      </c>
      <c r="EM37" s="23">
        <v>0</v>
      </c>
      <c r="EN37" s="23">
        <v>0</v>
      </c>
    </row>
    <row r="38" spans="1:144" ht="13.5" customHeight="1" x14ac:dyDescent="0.55000000000000004">
      <c r="A38" s="21" t="s">
        <v>44</v>
      </c>
      <c r="B38" s="22" t="s">
        <v>107</v>
      </c>
      <c r="C38" s="21" t="s">
        <v>108</v>
      </c>
      <c r="D38" s="23">
        <v>18261</v>
      </c>
      <c r="E38" s="23">
        <v>15136</v>
      </c>
      <c r="F38" s="23">
        <v>14943</v>
      </c>
      <c r="G38" s="23">
        <v>0</v>
      </c>
      <c r="H38" s="23">
        <v>14943</v>
      </c>
      <c r="I38" s="23">
        <v>0</v>
      </c>
      <c r="J38" s="23">
        <v>0</v>
      </c>
      <c r="K38" s="23">
        <v>0</v>
      </c>
      <c r="L38" s="23">
        <v>0</v>
      </c>
      <c r="M38" s="23">
        <v>193</v>
      </c>
      <c r="N38" s="23">
        <v>0</v>
      </c>
      <c r="O38" s="23">
        <v>193</v>
      </c>
      <c r="P38" s="23">
        <v>0</v>
      </c>
      <c r="Q38" s="23">
        <v>0</v>
      </c>
      <c r="R38" s="23">
        <v>0</v>
      </c>
      <c r="S38" s="23">
        <v>0</v>
      </c>
      <c r="T38" s="23">
        <v>1044</v>
      </c>
      <c r="U38" s="23">
        <v>923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923</v>
      </c>
      <c r="AB38" s="23">
        <v>121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121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  <c r="BK38" s="23">
        <v>0</v>
      </c>
      <c r="BL38" s="23">
        <v>0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0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0</v>
      </c>
      <c r="CG38" s="23">
        <v>0</v>
      </c>
      <c r="CH38" s="23">
        <v>0</v>
      </c>
      <c r="CI38" s="23">
        <v>0</v>
      </c>
      <c r="CJ38" s="23">
        <v>0</v>
      </c>
      <c r="CK38" s="23">
        <v>0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1393</v>
      </c>
      <c r="CR38" s="23">
        <v>1393</v>
      </c>
      <c r="CS38" s="23">
        <v>0</v>
      </c>
      <c r="CT38" s="23">
        <v>0</v>
      </c>
      <c r="CU38" s="23">
        <v>0</v>
      </c>
      <c r="CV38" s="23">
        <v>1373</v>
      </c>
      <c r="CW38" s="23">
        <v>20</v>
      </c>
      <c r="CX38" s="23">
        <v>0</v>
      </c>
      <c r="CY38" s="23">
        <v>0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0</v>
      </c>
      <c r="DI38" s="23">
        <v>0</v>
      </c>
      <c r="DJ38" s="23">
        <v>0</v>
      </c>
      <c r="DK38" s="23">
        <v>0</v>
      </c>
      <c r="DL38" s="23">
        <v>0</v>
      </c>
      <c r="DM38" s="23">
        <v>0</v>
      </c>
      <c r="DN38" s="23">
        <v>0</v>
      </c>
      <c r="DO38" s="23">
        <v>0</v>
      </c>
      <c r="DP38" s="23">
        <v>0</v>
      </c>
      <c r="DQ38" s="23">
        <v>0</v>
      </c>
      <c r="DR38" s="23">
        <v>0</v>
      </c>
      <c r="DS38" s="23">
        <v>0</v>
      </c>
      <c r="DT38" s="23">
        <v>0</v>
      </c>
      <c r="DU38" s="23">
        <v>687</v>
      </c>
      <c r="DV38" s="23">
        <v>687</v>
      </c>
      <c r="DW38" s="23">
        <v>0</v>
      </c>
      <c r="DX38" s="23">
        <v>0</v>
      </c>
      <c r="DY38" s="23">
        <v>0</v>
      </c>
      <c r="DZ38" s="23">
        <v>1</v>
      </c>
      <c r="EA38" s="23">
        <v>1</v>
      </c>
      <c r="EB38" s="23">
        <v>0</v>
      </c>
      <c r="EC38" s="23">
        <v>0</v>
      </c>
      <c r="ED38" s="23">
        <v>0</v>
      </c>
      <c r="EE38" s="23">
        <v>1</v>
      </c>
      <c r="EF38" s="23">
        <v>0</v>
      </c>
      <c r="EG38" s="23">
        <v>0</v>
      </c>
      <c r="EH38" s="23">
        <v>0</v>
      </c>
      <c r="EI38" s="23">
        <v>0</v>
      </c>
      <c r="EJ38" s="23">
        <v>0</v>
      </c>
      <c r="EK38" s="23">
        <v>0</v>
      </c>
      <c r="EL38" s="23">
        <v>0</v>
      </c>
      <c r="EM38" s="23">
        <v>0</v>
      </c>
      <c r="EN38" s="23">
        <v>0</v>
      </c>
    </row>
    <row r="39" spans="1:144" ht="13.5" customHeight="1" x14ac:dyDescent="0.55000000000000004">
      <c r="A39" s="21" t="s">
        <v>44</v>
      </c>
      <c r="B39" s="22" t="s">
        <v>109</v>
      </c>
      <c r="C39" s="21" t="s">
        <v>110</v>
      </c>
      <c r="D39" s="23">
        <v>14597</v>
      </c>
      <c r="E39" s="23">
        <v>12389</v>
      </c>
      <c r="F39" s="23">
        <v>11377</v>
      </c>
      <c r="G39" s="23">
        <v>0</v>
      </c>
      <c r="H39" s="23">
        <v>11377</v>
      </c>
      <c r="I39" s="23">
        <v>0</v>
      </c>
      <c r="J39" s="23">
        <v>0</v>
      </c>
      <c r="K39" s="23">
        <v>0</v>
      </c>
      <c r="L39" s="23">
        <v>0</v>
      </c>
      <c r="M39" s="23">
        <v>1012</v>
      </c>
      <c r="N39" s="23">
        <v>0</v>
      </c>
      <c r="O39" s="23">
        <v>1012</v>
      </c>
      <c r="P39" s="23">
        <v>0</v>
      </c>
      <c r="Q39" s="23">
        <v>0</v>
      </c>
      <c r="R39" s="23">
        <v>0</v>
      </c>
      <c r="S39" s="23">
        <v>0</v>
      </c>
      <c r="T39" s="23">
        <v>1514</v>
      </c>
      <c r="U39" s="23">
        <v>1408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1408</v>
      </c>
      <c r="AB39" s="23">
        <v>106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106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0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694</v>
      </c>
      <c r="CR39" s="23">
        <v>694</v>
      </c>
      <c r="CS39" s="23">
        <v>0</v>
      </c>
      <c r="CT39" s="23">
        <v>0</v>
      </c>
      <c r="CU39" s="23">
        <v>0</v>
      </c>
      <c r="CV39" s="23">
        <v>694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0</v>
      </c>
      <c r="EK39" s="23">
        <v>0</v>
      </c>
      <c r="EL39" s="23">
        <v>0</v>
      </c>
      <c r="EM39" s="23">
        <v>0</v>
      </c>
      <c r="EN39" s="23">
        <v>0</v>
      </c>
    </row>
    <row r="40" spans="1:144" ht="13.5" customHeight="1" x14ac:dyDescent="0.55000000000000004">
      <c r="A40" s="21" t="s">
        <v>44</v>
      </c>
      <c r="B40" s="22" t="s">
        <v>111</v>
      </c>
      <c r="C40" s="21" t="s">
        <v>112</v>
      </c>
      <c r="D40" s="23">
        <v>14997</v>
      </c>
      <c r="E40" s="23">
        <v>12366</v>
      </c>
      <c r="F40" s="23">
        <v>10045</v>
      </c>
      <c r="G40" s="23">
        <v>0</v>
      </c>
      <c r="H40" s="23">
        <v>10045</v>
      </c>
      <c r="I40" s="23">
        <v>0</v>
      </c>
      <c r="J40" s="23">
        <v>0</v>
      </c>
      <c r="K40" s="23">
        <v>0</v>
      </c>
      <c r="L40" s="23">
        <v>0</v>
      </c>
      <c r="M40" s="23">
        <v>2321</v>
      </c>
      <c r="N40" s="23">
        <v>0</v>
      </c>
      <c r="O40" s="23">
        <v>2321</v>
      </c>
      <c r="P40" s="23">
        <v>0</v>
      </c>
      <c r="Q40" s="23">
        <v>0</v>
      </c>
      <c r="R40" s="23">
        <v>0</v>
      </c>
      <c r="S40" s="23">
        <v>0</v>
      </c>
      <c r="T40" s="23">
        <v>568</v>
      </c>
      <c r="U40" s="23">
        <v>189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189</v>
      </c>
      <c r="AB40" s="23">
        <v>379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379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0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0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1096</v>
      </c>
      <c r="CR40" s="23">
        <v>1093</v>
      </c>
      <c r="CS40" s="23">
        <v>0</v>
      </c>
      <c r="CT40" s="23">
        <v>0</v>
      </c>
      <c r="CU40" s="23">
        <v>0</v>
      </c>
      <c r="CV40" s="23">
        <v>1086</v>
      </c>
      <c r="CW40" s="23">
        <v>7</v>
      </c>
      <c r="CX40" s="23">
        <v>0</v>
      </c>
      <c r="CY40" s="23">
        <v>3</v>
      </c>
      <c r="CZ40" s="23">
        <v>0</v>
      </c>
      <c r="DA40" s="23">
        <v>0</v>
      </c>
      <c r="DB40" s="23">
        <v>0</v>
      </c>
      <c r="DC40" s="23">
        <v>0</v>
      </c>
      <c r="DD40" s="23">
        <v>3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967</v>
      </c>
      <c r="DV40" s="23">
        <v>967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0</v>
      </c>
      <c r="EK40" s="23">
        <v>0</v>
      </c>
      <c r="EL40" s="23">
        <v>0</v>
      </c>
      <c r="EM40" s="23">
        <v>0</v>
      </c>
      <c r="EN40" s="23">
        <v>0</v>
      </c>
    </row>
    <row r="41" spans="1:144" ht="13.5" customHeight="1" x14ac:dyDescent="0.55000000000000004">
      <c r="A41" s="21" t="s">
        <v>44</v>
      </c>
      <c r="B41" s="22" t="s">
        <v>113</v>
      </c>
      <c r="C41" s="21" t="s">
        <v>114</v>
      </c>
      <c r="D41" s="23">
        <v>7179</v>
      </c>
      <c r="E41" s="23">
        <v>6427</v>
      </c>
      <c r="F41" s="23">
        <v>5867</v>
      </c>
      <c r="G41" s="23">
        <v>0</v>
      </c>
      <c r="H41" s="23">
        <v>5867</v>
      </c>
      <c r="I41" s="23">
        <v>0</v>
      </c>
      <c r="J41" s="23">
        <v>0</v>
      </c>
      <c r="K41" s="23">
        <v>0</v>
      </c>
      <c r="L41" s="23">
        <v>0</v>
      </c>
      <c r="M41" s="23">
        <v>560</v>
      </c>
      <c r="N41" s="23">
        <v>0</v>
      </c>
      <c r="O41" s="23">
        <v>560</v>
      </c>
      <c r="P41" s="23">
        <v>0</v>
      </c>
      <c r="Q41" s="23">
        <v>0</v>
      </c>
      <c r="R41" s="23">
        <v>0</v>
      </c>
      <c r="S41" s="23">
        <v>0</v>
      </c>
      <c r="T41" s="23">
        <v>752</v>
      </c>
      <c r="U41" s="23">
        <v>752</v>
      </c>
      <c r="V41" s="23">
        <v>0</v>
      </c>
      <c r="W41" s="23">
        <v>0</v>
      </c>
      <c r="X41" s="23">
        <v>119</v>
      </c>
      <c r="Y41" s="23">
        <v>535</v>
      </c>
      <c r="Z41" s="23">
        <v>0</v>
      </c>
      <c r="AA41" s="23">
        <v>98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0</v>
      </c>
      <c r="BI41" s="23">
        <v>0</v>
      </c>
      <c r="BJ41" s="23">
        <v>0</v>
      </c>
      <c r="BK41" s="23">
        <v>0</v>
      </c>
      <c r="BL41" s="23">
        <v>0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0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0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0</v>
      </c>
      <c r="CH41" s="23">
        <v>0</v>
      </c>
      <c r="CI41" s="23">
        <v>0</v>
      </c>
      <c r="CJ41" s="23">
        <v>0</v>
      </c>
      <c r="CK41" s="23">
        <v>0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0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0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0</v>
      </c>
      <c r="DJ41" s="23">
        <v>0</v>
      </c>
      <c r="DK41" s="23">
        <v>0</v>
      </c>
      <c r="DL41" s="23">
        <v>0</v>
      </c>
      <c r="DM41" s="23">
        <v>0</v>
      </c>
      <c r="DN41" s="23">
        <v>0</v>
      </c>
      <c r="DO41" s="23">
        <v>0</v>
      </c>
      <c r="DP41" s="23">
        <v>0</v>
      </c>
      <c r="DQ41" s="23">
        <v>0</v>
      </c>
      <c r="DR41" s="23">
        <v>0</v>
      </c>
      <c r="DS41" s="23">
        <v>0</v>
      </c>
      <c r="DT41" s="23">
        <v>0</v>
      </c>
      <c r="DU41" s="23">
        <v>0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0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0</v>
      </c>
      <c r="EJ41" s="23">
        <v>0</v>
      </c>
      <c r="EK41" s="23">
        <v>0</v>
      </c>
      <c r="EL41" s="23">
        <v>0</v>
      </c>
      <c r="EM41" s="23">
        <v>0</v>
      </c>
      <c r="EN41" s="23">
        <v>0</v>
      </c>
    </row>
    <row r="42" spans="1:144" ht="13.5" customHeight="1" x14ac:dyDescent="0.55000000000000004">
      <c r="A42" s="21" t="s">
        <v>44</v>
      </c>
      <c r="B42" s="22" t="s">
        <v>115</v>
      </c>
      <c r="C42" s="21" t="s">
        <v>116</v>
      </c>
      <c r="D42" s="23">
        <v>4835</v>
      </c>
      <c r="E42" s="23">
        <v>3706</v>
      </c>
      <c r="F42" s="23">
        <v>3481</v>
      </c>
      <c r="G42" s="23">
        <v>0</v>
      </c>
      <c r="H42" s="23">
        <v>3481</v>
      </c>
      <c r="I42" s="23">
        <v>0</v>
      </c>
      <c r="J42" s="23">
        <v>0</v>
      </c>
      <c r="K42" s="23">
        <v>0</v>
      </c>
      <c r="L42" s="23">
        <v>0</v>
      </c>
      <c r="M42" s="23">
        <v>225</v>
      </c>
      <c r="N42" s="23">
        <v>0</v>
      </c>
      <c r="O42" s="23">
        <v>225</v>
      </c>
      <c r="P42" s="23">
        <v>0</v>
      </c>
      <c r="Q42" s="23">
        <v>0</v>
      </c>
      <c r="R42" s="23">
        <v>0</v>
      </c>
      <c r="S42" s="23">
        <v>0</v>
      </c>
      <c r="T42" s="23">
        <v>345</v>
      </c>
      <c r="U42" s="23">
        <v>230</v>
      </c>
      <c r="V42" s="23">
        <v>0</v>
      </c>
      <c r="W42" s="23">
        <v>0</v>
      </c>
      <c r="X42" s="23">
        <v>141</v>
      </c>
      <c r="Y42" s="23">
        <v>0</v>
      </c>
      <c r="Z42" s="23">
        <v>0</v>
      </c>
      <c r="AA42" s="23">
        <v>89</v>
      </c>
      <c r="AB42" s="23">
        <v>115</v>
      </c>
      <c r="AC42" s="23">
        <v>0</v>
      </c>
      <c r="AD42" s="23">
        <v>0</v>
      </c>
      <c r="AE42" s="23">
        <v>8</v>
      </c>
      <c r="AF42" s="23">
        <v>0</v>
      </c>
      <c r="AG42" s="23">
        <v>0</v>
      </c>
      <c r="AH42" s="23">
        <v>107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0</v>
      </c>
      <c r="BI42" s="23">
        <v>0</v>
      </c>
      <c r="BJ42" s="23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0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0</v>
      </c>
      <c r="CG42" s="23">
        <v>0</v>
      </c>
      <c r="CH42" s="23">
        <v>0</v>
      </c>
      <c r="CI42" s="23">
        <v>0</v>
      </c>
      <c r="CJ42" s="23">
        <v>0</v>
      </c>
      <c r="CK42" s="23">
        <v>0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367</v>
      </c>
      <c r="CR42" s="23">
        <v>366</v>
      </c>
      <c r="CS42" s="23">
        <v>0</v>
      </c>
      <c r="CT42" s="23">
        <v>0</v>
      </c>
      <c r="CU42" s="23">
        <v>0</v>
      </c>
      <c r="CV42" s="23">
        <v>366</v>
      </c>
      <c r="CW42" s="23">
        <v>0</v>
      </c>
      <c r="CX42" s="23">
        <v>0</v>
      </c>
      <c r="CY42" s="23">
        <v>1</v>
      </c>
      <c r="CZ42" s="23">
        <v>0</v>
      </c>
      <c r="DA42" s="23">
        <v>0</v>
      </c>
      <c r="DB42" s="23">
        <v>0</v>
      </c>
      <c r="DC42" s="23">
        <v>1</v>
      </c>
      <c r="DD42" s="23">
        <v>0</v>
      </c>
      <c r="DE42" s="23">
        <v>0</v>
      </c>
      <c r="DF42" s="23">
        <v>0</v>
      </c>
      <c r="DG42" s="23">
        <v>0</v>
      </c>
      <c r="DH42" s="23">
        <v>0</v>
      </c>
      <c r="DI42" s="23">
        <v>0</v>
      </c>
      <c r="DJ42" s="23">
        <v>0</v>
      </c>
      <c r="DK42" s="23">
        <v>0</v>
      </c>
      <c r="DL42" s="23">
        <v>0</v>
      </c>
      <c r="DM42" s="23">
        <v>0</v>
      </c>
      <c r="DN42" s="23">
        <v>0</v>
      </c>
      <c r="DO42" s="23">
        <v>0</v>
      </c>
      <c r="DP42" s="23">
        <v>0</v>
      </c>
      <c r="DQ42" s="23">
        <v>0</v>
      </c>
      <c r="DR42" s="23">
        <v>0</v>
      </c>
      <c r="DS42" s="23">
        <v>0</v>
      </c>
      <c r="DT42" s="23">
        <v>0</v>
      </c>
      <c r="DU42" s="23">
        <v>417</v>
      </c>
      <c r="DV42" s="23">
        <v>417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0</v>
      </c>
      <c r="EC42" s="23">
        <v>0</v>
      </c>
      <c r="ED42" s="23">
        <v>0</v>
      </c>
      <c r="EE42" s="23">
        <v>0</v>
      </c>
      <c r="EF42" s="23">
        <v>0</v>
      </c>
      <c r="EG42" s="23">
        <v>0</v>
      </c>
      <c r="EH42" s="23">
        <v>0</v>
      </c>
      <c r="EI42" s="23">
        <v>0</v>
      </c>
      <c r="EJ42" s="23">
        <v>0</v>
      </c>
      <c r="EK42" s="23">
        <v>0</v>
      </c>
      <c r="EL42" s="23">
        <v>0</v>
      </c>
      <c r="EM42" s="23">
        <v>0</v>
      </c>
      <c r="EN42" s="23">
        <v>0</v>
      </c>
    </row>
    <row r="43" spans="1:144" ht="13.5" customHeight="1" x14ac:dyDescent="0.55000000000000004">
      <c r="A43" s="21" t="s">
        <v>44</v>
      </c>
      <c r="B43" s="22" t="s">
        <v>117</v>
      </c>
      <c r="C43" s="21" t="s">
        <v>118</v>
      </c>
      <c r="D43" s="23">
        <v>2929</v>
      </c>
      <c r="E43" s="23">
        <v>2317</v>
      </c>
      <c r="F43" s="23">
        <v>2034</v>
      </c>
      <c r="G43" s="23">
        <v>0</v>
      </c>
      <c r="H43" s="23">
        <v>2034</v>
      </c>
      <c r="I43" s="23">
        <v>0</v>
      </c>
      <c r="J43" s="23">
        <v>0</v>
      </c>
      <c r="K43" s="23">
        <v>0</v>
      </c>
      <c r="L43" s="23">
        <v>0</v>
      </c>
      <c r="M43" s="23">
        <v>283</v>
      </c>
      <c r="N43" s="23">
        <v>0</v>
      </c>
      <c r="O43" s="23">
        <v>283</v>
      </c>
      <c r="P43" s="23">
        <v>0</v>
      </c>
      <c r="Q43" s="23">
        <v>0</v>
      </c>
      <c r="R43" s="23">
        <v>0</v>
      </c>
      <c r="S43" s="23">
        <v>0</v>
      </c>
      <c r="T43" s="23">
        <v>302</v>
      </c>
      <c r="U43" s="23">
        <v>83</v>
      </c>
      <c r="V43" s="23">
        <v>0</v>
      </c>
      <c r="W43" s="23">
        <v>0</v>
      </c>
      <c r="X43" s="23">
        <v>34</v>
      </c>
      <c r="Y43" s="23">
        <v>0</v>
      </c>
      <c r="Z43" s="23">
        <v>0</v>
      </c>
      <c r="AA43" s="23">
        <v>49</v>
      </c>
      <c r="AB43" s="23">
        <v>219</v>
      </c>
      <c r="AC43" s="23">
        <v>0</v>
      </c>
      <c r="AD43" s="23">
        <v>0</v>
      </c>
      <c r="AE43" s="23">
        <v>14</v>
      </c>
      <c r="AF43" s="23">
        <v>0</v>
      </c>
      <c r="AG43" s="23">
        <v>0</v>
      </c>
      <c r="AH43" s="23">
        <v>205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3">
        <v>0</v>
      </c>
      <c r="BK43" s="23">
        <v>0</v>
      </c>
      <c r="BL43" s="23">
        <v>0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0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0</v>
      </c>
      <c r="CH43" s="23">
        <v>0</v>
      </c>
      <c r="CI43" s="23">
        <v>0</v>
      </c>
      <c r="CJ43" s="23">
        <v>0</v>
      </c>
      <c r="CK43" s="23">
        <v>0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113</v>
      </c>
      <c r="CR43" s="23">
        <v>113</v>
      </c>
      <c r="CS43" s="23">
        <v>0</v>
      </c>
      <c r="CT43" s="23">
        <v>0</v>
      </c>
      <c r="CU43" s="23">
        <v>0</v>
      </c>
      <c r="CV43" s="23">
        <v>113</v>
      </c>
      <c r="CW43" s="23">
        <v>0</v>
      </c>
      <c r="CX43" s="23">
        <v>0</v>
      </c>
      <c r="CY43" s="23">
        <v>0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0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197</v>
      </c>
      <c r="DV43" s="23">
        <v>193</v>
      </c>
      <c r="DW43" s="23">
        <v>0</v>
      </c>
      <c r="DX43" s="23">
        <v>4</v>
      </c>
      <c r="DY43" s="23">
        <v>0</v>
      </c>
      <c r="DZ43" s="23">
        <v>0</v>
      </c>
      <c r="EA43" s="23">
        <v>0</v>
      </c>
      <c r="EB43" s="23">
        <v>0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0</v>
      </c>
      <c r="EI43" s="23">
        <v>0</v>
      </c>
      <c r="EJ43" s="23">
        <v>0</v>
      </c>
      <c r="EK43" s="23">
        <v>0</v>
      </c>
      <c r="EL43" s="23">
        <v>0</v>
      </c>
      <c r="EM43" s="23">
        <v>0</v>
      </c>
      <c r="EN43" s="23">
        <v>0</v>
      </c>
    </row>
    <row r="44" spans="1:144" ht="13.5" customHeight="1" x14ac:dyDescent="0.55000000000000004">
      <c r="A44" s="21" t="s">
        <v>44</v>
      </c>
      <c r="B44" s="22" t="s">
        <v>119</v>
      </c>
      <c r="C44" s="21" t="s">
        <v>120</v>
      </c>
      <c r="D44" s="23">
        <v>4790</v>
      </c>
      <c r="E44" s="23">
        <v>4129</v>
      </c>
      <c r="F44" s="23">
        <v>3687</v>
      </c>
      <c r="G44" s="23">
        <v>0</v>
      </c>
      <c r="H44" s="23">
        <v>3344</v>
      </c>
      <c r="I44" s="23">
        <v>0</v>
      </c>
      <c r="J44" s="23">
        <v>297</v>
      </c>
      <c r="K44" s="23">
        <v>0</v>
      </c>
      <c r="L44" s="23">
        <v>46</v>
      </c>
      <c r="M44" s="23">
        <v>442</v>
      </c>
      <c r="N44" s="23">
        <v>0</v>
      </c>
      <c r="O44" s="23">
        <v>318</v>
      </c>
      <c r="P44" s="23">
        <v>0</v>
      </c>
      <c r="Q44" s="23">
        <v>0</v>
      </c>
      <c r="R44" s="23">
        <v>0</v>
      </c>
      <c r="S44" s="23">
        <v>124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0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283</v>
      </c>
      <c r="BN44" s="23">
        <v>283</v>
      </c>
      <c r="BO44" s="23">
        <v>0</v>
      </c>
      <c r="BP44" s="23">
        <v>283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45</v>
      </c>
      <c r="CC44" s="23">
        <v>45</v>
      </c>
      <c r="CD44" s="23">
        <v>0</v>
      </c>
      <c r="CE44" s="23">
        <v>0</v>
      </c>
      <c r="CF44" s="23">
        <v>0</v>
      </c>
      <c r="CG44" s="23">
        <v>45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309</v>
      </c>
      <c r="CR44" s="23">
        <v>250</v>
      </c>
      <c r="CS44" s="23">
        <v>0</v>
      </c>
      <c r="CT44" s="23">
        <v>0</v>
      </c>
      <c r="CU44" s="23">
        <v>0</v>
      </c>
      <c r="CV44" s="23">
        <v>250</v>
      </c>
      <c r="CW44" s="23">
        <v>0</v>
      </c>
      <c r="CX44" s="23">
        <v>0</v>
      </c>
      <c r="CY44" s="23">
        <v>59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59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24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24</v>
      </c>
      <c r="EI44" s="23">
        <v>0</v>
      </c>
      <c r="EJ44" s="23">
        <v>0</v>
      </c>
      <c r="EK44" s="23">
        <v>0</v>
      </c>
      <c r="EL44" s="23">
        <v>0</v>
      </c>
      <c r="EM44" s="23">
        <v>0</v>
      </c>
      <c r="EN44" s="23">
        <v>24</v>
      </c>
    </row>
    <row r="45" spans="1:144" ht="13.5" customHeight="1" x14ac:dyDescent="0.55000000000000004">
      <c r="A45" s="21" t="s">
        <v>44</v>
      </c>
      <c r="B45" s="22" t="s">
        <v>121</v>
      </c>
      <c r="C45" s="21" t="s">
        <v>122</v>
      </c>
      <c r="D45" s="23">
        <v>11587</v>
      </c>
      <c r="E45" s="23">
        <v>9014</v>
      </c>
      <c r="F45" s="23">
        <v>7759</v>
      </c>
      <c r="G45" s="23">
        <v>0</v>
      </c>
      <c r="H45" s="23">
        <v>7759</v>
      </c>
      <c r="I45" s="23">
        <v>0</v>
      </c>
      <c r="J45" s="23">
        <v>0</v>
      </c>
      <c r="K45" s="23">
        <v>0</v>
      </c>
      <c r="L45" s="23">
        <v>0</v>
      </c>
      <c r="M45" s="23">
        <v>1255</v>
      </c>
      <c r="N45" s="23">
        <v>0</v>
      </c>
      <c r="O45" s="23">
        <v>1255</v>
      </c>
      <c r="P45" s="23">
        <v>0</v>
      </c>
      <c r="Q45" s="23">
        <v>0</v>
      </c>
      <c r="R45" s="23">
        <v>0</v>
      </c>
      <c r="S45" s="23">
        <v>0</v>
      </c>
      <c r="T45" s="23">
        <v>1333</v>
      </c>
      <c r="U45" s="23">
        <v>152</v>
      </c>
      <c r="V45" s="23">
        <v>0</v>
      </c>
      <c r="W45" s="23">
        <v>0</v>
      </c>
      <c r="X45" s="23">
        <v>74</v>
      </c>
      <c r="Y45" s="23">
        <v>0</v>
      </c>
      <c r="Z45" s="23">
        <v>0</v>
      </c>
      <c r="AA45" s="23">
        <v>78</v>
      </c>
      <c r="AB45" s="23">
        <v>1181</v>
      </c>
      <c r="AC45" s="23">
        <v>0</v>
      </c>
      <c r="AD45" s="23">
        <v>0</v>
      </c>
      <c r="AE45" s="23">
        <v>588</v>
      </c>
      <c r="AF45" s="23">
        <v>0</v>
      </c>
      <c r="AG45" s="23">
        <v>0</v>
      </c>
      <c r="AH45" s="23">
        <v>593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0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0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0</v>
      </c>
      <c r="CH45" s="23">
        <v>0</v>
      </c>
      <c r="CI45" s="23">
        <v>0</v>
      </c>
      <c r="CJ45" s="23">
        <v>0</v>
      </c>
      <c r="CK45" s="23">
        <v>0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774</v>
      </c>
      <c r="CR45" s="23">
        <v>774</v>
      </c>
      <c r="CS45" s="23">
        <v>0</v>
      </c>
      <c r="CT45" s="23">
        <v>0</v>
      </c>
      <c r="CU45" s="23">
        <v>0</v>
      </c>
      <c r="CV45" s="23">
        <v>774</v>
      </c>
      <c r="CW45" s="23">
        <v>0</v>
      </c>
      <c r="CX45" s="23">
        <v>0</v>
      </c>
      <c r="CY45" s="23">
        <v>0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0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0</v>
      </c>
      <c r="DR45" s="23">
        <v>0</v>
      </c>
      <c r="DS45" s="23">
        <v>0</v>
      </c>
      <c r="DT45" s="23">
        <v>0</v>
      </c>
      <c r="DU45" s="23">
        <v>466</v>
      </c>
      <c r="DV45" s="23">
        <v>456</v>
      </c>
      <c r="DW45" s="23">
        <v>0</v>
      </c>
      <c r="DX45" s="23">
        <v>10</v>
      </c>
      <c r="DY45" s="23">
        <v>0</v>
      </c>
      <c r="DZ45" s="23">
        <v>0</v>
      </c>
      <c r="EA45" s="23">
        <v>0</v>
      </c>
      <c r="EB45" s="23">
        <v>0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0</v>
      </c>
      <c r="EJ45" s="23">
        <v>0</v>
      </c>
      <c r="EK45" s="23">
        <v>0</v>
      </c>
      <c r="EL45" s="23">
        <v>0</v>
      </c>
      <c r="EM45" s="23">
        <v>0</v>
      </c>
      <c r="EN45" s="23">
        <v>0</v>
      </c>
    </row>
    <row r="46" spans="1:144" ht="13.5" customHeight="1" x14ac:dyDescent="0.55000000000000004">
      <c r="A46" s="21" t="s">
        <v>44</v>
      </c>
      <c r="B46" s="22" t="s">
        <v>123</v>
      </c>
      <c r="C46" s="21" t="s">
        <v>124</v>
      </c>
      <c r="D46" s="23">
        <v>2673</v>
      </c>
      <c r="E46" s="23">
        <v>2235</v>
      </c>
      <c r="F46" s="23">
        <v>1700</v>
      </c>
      <c r="G46" s="23">
        <v>0</v>
      </c>
      <c r="H46" s="23">
        <v>1661</v>
      </c>
      <c r="I46" s="23">
        <v>0</v>
      </c>
      <c r="J46" s="23">
        <v>39</v>
      </c>
      <c r="K46" s="23">
        <v>0</v>
      </c>
      <c r="L46" s="23">
        <v>0</v>
      </c>
      <c r="M46" s="23">
        <v>535</v>
      </c>
      <c r="N46" s="23">
        <v>0</v>
      </c>
      <c r="O46" s="23">
        <v>535</v>
      </c>
      <c r="P46" s="23">
        <v>0</v>
      </c>
      <c r="Q46" s="23">
        <v>0</v>
      </c>
      <c r="R46" s="23">
        <v>0</v>
      </c>
      <c r="S46" s="23">
        <v>0</v>
      </c>
      <c r="T46" s="23">
        <v>239</v>
      </c>
      <c r="U46" s="23">
        <v>28</v>
      </c>
      <c r="V46" s="23">
        <v>0</v>
      </c>
      <c r="W46" s="23">
        <v>0</v>
      </c>
      <c r="X46" s="23">
        <v>0</v>
      </c>
      <c r="Y46" s="23">
        <v>4</v>
      </c>
      <c r="Z46" s="23">
        <v>0</v>
      </c>
      <c r="AA46" s="23">
        <v>24</v>
      </c>
      <c r="AB46" s="23">
        <v>211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211</v>
      </c>
      <c r="AI46" s="23">
        <v>22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22</v>
      </c>
      <c r="AR46" s="23">
        <v>0</v>
      </c>
      <c r="AS46" s="23">
        <v>0</v>
      </c>
      <c r="AT46" s="23">
        <v>0</v>
      </c>
      <c r="AU46" s="23">
        <v>22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0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0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144</v>
      </c>
      <c r="CR46" s="23">
        <v>144</v>
      </c>
      <c r="CS46" s="23">
        <v>0</v>
      </c>
      <c r="CT46" s="23">
        <v>0</v>
      </c>
      <c r="CU46" s="23">
        <v>0</v>
      </c>
      <c r="CV46" s="23">
        <v>144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33</v>
      </c>
      <c r="DV46" s="23">
        <v>33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0</v>
      </c>
      <c r="EK46" s="23">
        <v>0</v>
      </c>
      <c r="EL46" s="23">
        <v>0</v>
      </c>
      <c r="EM46" s="23">
        <v>0</v>
      </c>
      <c r="EN46" s="23">
        <v>0</v>
      </c>
    </row>
    <row r="47" spans="1:144" ht="13.5" customHeight="1" x14ac:dyDescent="0.55000000000000004">
      <c r="A47" s="21" t="s">
        <v>44</v>
      </c>
      <c r="B47" s="22" t="s">
        <v>125</v>
      </c>
      <c r="C47" s="21" t="s">
        <v>126</v>
      </c>
      <c r="D47" s="23">
        <v>5485</v>
      </c>
      <c r="E47" s="23">
        <v>4862</v>
      </c>
      <c r="F47" s="23">
        <v>3836</v>
      </c>
      <c r="G47" s="23">
        <v>0</v>
      </c>
      <c r="H47" s="23">
        <v>3832</v>
      </c>
      <c r="I47" s="23">
        <v>0</v>
      </c>
      <c r="J47" s="23">
        <v>0</v>
      </c>
      <c r="K47" s="23">
        <v>0</v>
      </c>
      <c r="L47" s="23">
        <v>4</v>
      </c>
      <c r="M47" s="23">
        <v>1026</v>
      </c>
      <c r="N47" s="23">
        <v>0</v>
      </c>
      <c r="O47" s="23">
        <v>1026</v>
      </c>
      <c r="P47" s="23">
        <v>0</v>
      </c>
      <c r="Q47" s="23">
        <v>0</v>
      </c>
      <c r="R47" s="23">
        <v>0</v>
      </c>
      <c r="S47" s="23">
        <v>0</v>
      </c>
      <c r="T47" s="23">
        <v>320</v>
      </c>
      <c r="U47" s="23">
        <v>136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136</v>
      </c>
      <c r="AB47" s="23">
        <v>184</v>
      </c>
      <c r="AC47" s="23">
        <v>0</v>
      </c>
      <c r="AD47" s="23">
        <v>0</v>
      </c>
      <c r="AE47" s="23">
        <v>147</v>
      </c>
      <c r="AF47" s="23">
        <v>0</v>
      </c>
      <c r="AG47" s="23">
        <v>0</v>
      </c>
      <c r="AH47" s="23">
        <v>37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0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0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0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303</v>
      </c>
      <c r="DV47" s="23">
        <v>303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0</v>
      </c>
      <c r="EK47" s="23">
        <v>0</v>
      </c>
      <c r="EL47" s="23">
        <v>0</v>
      </c>
      <c r="EM47" s="23">
        <v>0</v>
      </c>
      <c r="EN47" s="23">
        <v>0</v>
      </c>
    </row>
    <row r="48" spans="1:144" ht="13.5" customHeight="1" x14ac:dyDescent="0.55000000000000004">
      <c r="A48" s="21" t="s">
        <v>44</v>
      </c>
      <c r="B48" s="22" t="s">
        <v>127</v>
      </c>
      <c r="C48" s="21" t="s">
        <v>128</v>
      </c>
      <c r="D48" s="23">
        <v>3116</v>
      </c>
      <c r="E48" s="23">
        <v>2322</v>
      </c>
      <c r="F48" s="23">
        <v>2157</v>
      </c>
      <c r="G48" s="23">
        <v>0</v>
      </c>
      <c r="H48" s="23">
        <v>2157</v>
      </c>
      <c r="I48" s="23">
        <v>0</v>
      </c>
      <c r="J48" s="23">
        <v>0</v>
      </c>
      <c r="K48" s="23">
        <v>0</v>
      </c>
      <c r="L48" s="23">
        <v>0</v>
      </c>
      <c r="M48" s="23">
        <v>165</v>
      </c>
      <c r="N48" s="23">
        <v>0</v>
      </c>
      <c r="O48" s="23">
        <v>165</v>
      </c>
      <c r="P48" s="23">
        <v>0</v>
      </c>
      <c r="Q48" s="23">
        <v>0</v>
      </c>
      <c r="R48" s="23">
        <v>0</v>
      </c>
      <c r="S48" s="23">
        <v>0</v>
      </c>
      <c r="T48" s="23">
        <v>584</v>
      </c>
      <c r="U48" s="23">
        <v>561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561</v>
      </c>
      <c r="AB48" s="23">
        <v>23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23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0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0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210</v>
      </c>
      <c r="CR48" s="23">
        <v>210</v>
      </c>
      <c r="CS48" s="23">
        <v>0</v>
      </c>
      <c r="CT48" s="23">
        <v>0</v>
      </c>
      <c r="CU48" s="23">
        <v>0</v>
      </c>
      <c r="CV48" s="23">
        <v>210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</row>
    <row r="49" spans="1:144" ht="13.5" customHeight="1" x14ac:dyDescent="0.55000000000000004">
      <c r="A49" s="21" t="s">
        <v>44</v>
      </c>
      <c r="B49" s="22" t="s">
        <v>129</v>
      </c>
      <c r="C49" s="21" t="s">
        <v>130</v>
      </c>
      <c r="D49" s="23">
        <v>4543</v>
      </c>
      <c r="E49" s="23">
        <v>3664</v>
      </c>
      <c r="F49" s="23">
        <v>3308</v>
      </c>
      <c r="G49" s="23">
        <v>0</v>
      </c>
      <c r="H49" s="23">
        <v>3308</v>
      </c>
      <c r="I49" s="23">
        <v>0</v>
      </c>
      <c r="J49" s="23">
        <v>0</v>
      </c>
      <c r="K49" s="23">
        <v>0</v>
      </c>
      <c r="L49" s="23">
        <v>0</v>
      </c>
      <c r="M49" s="23">
        <v>356</v>
      </c>
      <c r="N49" s="23">
        <v>0</v>
      </c>
      <c r="O49" s="23">
        <v>356</v>
      </c>
      <c r="P49" s="23">
        <v>0</v>
      </c>
      <c r="Q49" s="23">
        <v>0</v>
      </c>
      <c r="R49" s="23">
        <v>0</v>
      </c>
      <c r="S49" s="23">
        <v>0</v>
      </c>
      <c r="T49" s="23">
        <v>683</v>
      </c>
      <c r="U49" s="23">
        <v>631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631</v>
      </c>
      <c r="AB49" s="23">
        <v>52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52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0</v>
      </c>
      <c r="AQ49" s="23">
        <v>0</v>
      </c>
      <c r="AR49" s="23">
        <v>0</v>
      </c>
      <c r="AS49" s="23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3">
        <v>0</v>
      </c>
      <c r="BG49" s="23">
        <v>0</v>
      </c>
      <c r="BH49" s="23">
        <v>0</v>
      </c>
      <c r="BI49" s="23">
        <v>0</v>
      </c>
      <c r="BJ49" s="23">
        <v>0</v>
      </c>
      <c r="BK49" s="23">
        <v>0</v>
      </c>
      <c r="BL49" s="23">
        <v>0</v>
      </c>
      <c r="BM49" s="23">
        <v>0</v>
      </c>
      <c r="BN49" s="23">
        <v>0</v>
      </c>
      <c r="BO49" s="23">
        <v>0</v>
      </c>
      <c r="BP49" s="23">
        <v>0</v>
      </c>
      <c r="BQ49" s="23">
        <v>0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3">
        <v>0</v>
      </c>
      <c r="BY49" s="23">
        <v>0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3">
        <v>0</v>
      </c>
      <c r="CF49" s="23">
        <v>0</v>
      </c>
      <c r="CG49" s="23">
        <v>0</v>
      </c>
      <c r="CH49" s="23">
        <v>0</v>
      </c>
      <c r="CI49" s="23">
        <v>0</v>
      </c>
      <c r="CJ49" s="23">
        <v>0</v>
      </c>
      <c r="CK49" s="23">
        <v>0</v>
      </c>
      <c r="CL49" s="23">
        <v>0</v>
      </c>
      <c r="CM49" s="23">
        <v>0</v>
      </c>
      <c r="CN49" s="23">
        <v>0</v>
      </c>
      <c r="CO49" s="23">
        <v>0</v>
      </c>
      <c r="CP49" s="23">
        <v>0</v>
      </c>
      <c r="CQ49" s="23">
        <v>196</v>
      </c>
      <c r="CR49" s="23">
        <v>196</v>
      </c>
      <c r="CS49" s="23">
        <v>0</v>
      </c>
      <c r="CT49" s="23">
        <v>0</v>
      </c>
      <c r="CU49" s="23">
        <v>0</v>
      </c>
      <c r="CV49" s="23">
        <v>196</v>
      </c>
      <c r="CW49" s="23">
        <v>0</v>
      </c>
      <c r="CX49" s="23">
        <v>0</v>
      </c>
      <c r="CY49" s="23">
        <v>0</v>
      </c>
      <c r="CZ49" s="23">
        <v>0</v>
      </c>
      <c r="DA49" s="23">
        <v>0</v>
      </c>
      <c r="DB49" s="23">
        <v>0</v>
      </c>
      <c r="DC49" s="23">
        <v>0</v>
      </c>
      <c r="DD49" s="23">
        <v>0</v>
      </c>
      <c r="DE49" s="23">
        <v>0</v>
      </c>
      <c r="DF49" s="23">
        <v>0</v>
      </c>
      <c r="DG49" s="23">
        <v>0</v>
      </c>
      <c r="DH49" s="23">
        <v>0</v>
      </c>
      <c r="DI49" s="23">
        <v>0</v>
      </c>
      <c r="DJ49" s="23">
        <v>0</v>
      </c>
      <c r="DK49" s="23">
        <v>0</v>
      </c>
      <c r="DL49" s="23">
        <v>0</v>
      </c>
      <c r="DM49" s="23">
        <v>0</v>
      </c>
      <c r="DN49" s="23">
        <v>0</v>
      </c>
      <c r="DO49" s="23">
        <v>0</v>
      </c>
      <c r="DP49" s="23">
        <v>0</v>
      </c>
      <c r="DQ49" s="23">
        <v>0</v>
      </c>
      <c r="DR49" s="23">
        <v>0</v>
      </c>
      <c r="DS49" s="23">
        <v>0</v>
      </c>
      <c r="DT49" s="23">
        <v>0</v>
      </c>
      <c r="DU49" s="23">
        <v>0</v>
      </c>
      <c r="DV49" s="23">
        <v>0</v>
      </c>
      <c r="DW49" s="23">
        <v>0</v>
      </c>
      <c r="DX49" s="23">
        <v>0</v>
      </c>
      <c r="DY49" s="23">
        <v>0</v>
      </c>
      <c r="DZ49" s="23">
        <v>0</v>
      </c>
      <c r="EA49" s="23">
        <v>0</v>
      </c>
      <c r="EB49" s="23">
        <v>0</v>
      </c>
      <c r="EC49" s="23">
        <v>0</v>
      </c>
      <c r="ED49" s="23">
        <v>0</v>
      </c>
      <c r="EE49" s="23">
        <v>0</v>
      </c>
      <c r="EF49" s="23">
        <v>0</v>
      </c>
      <c r="EG49" s="23">
        <v>0</v>
      </c>
      <c r="EH49" s="23">
        <v>0</v>
      </c>
      <c r="EI49" s="23">
        <v>0</v>
      </c>
      <c r="EJ49" s="23">
        <v>0</v>
      </c>
      <c r="EK49" s="23">
        <v>0</v>
      </c>
      <c r="EL49" s="23">
        <v>0</v>
      </c>
      <c r="EM49" s="23">
        <v>0</v>
      </c>
      <c r="EN49" s="23">
        <v>0</v>
      </c>
    </row>
    <row r="50" spans="1:144" ht="13.5" customHeight="1" x14ac:dyDescent="0.55000000000000004">
      <c r="A50" s="21" t="s">
        <v>44</v>
      </c>
      <c r="B50" s="22" t="s">
        <v>131</v>
      </c>
      <c r="C50" s="21" t="s">
        <v>132</v>
      </c>
      <c r="D50" s="23">
        <v>1509</v>
      </c>
      <c r="E50" s="23">
        <v>1162</v>
      </c>
      <c r="F50" s="23">
        <v>992</v>
      </c>
      <c r="G50" s="23">
        <v>0</v>
      </c>
      <c r="H50" s="23">
        <v>992</v>
      </c>
      <c r="I50" s="23">
        <v>0</v>
      </c>
      <c r="J50" s="23">
        <v>0</v>
      </c>
      <c r="K50" s="23">
        <v>0</v>
      </c>
      <c r="L50" s="23">
        <v>0</v>
      </c>
      <c r="M50" s="23">
        <v>170</v>
      </c>
      <c r="N50" s="23">
        <v>0</v>
      </c>
      <c r="O50" s="23">
        <v>170</v>
      </c>
      <c r="P50" s="23">
        <v>0</v>
      </c>
      <c r="Q50" s="23">
        <v>0</v>
      </c>
      <c r="R50" s="23">
        <v>0</v>
      </c>
      <c r="S50" s="23">
        <v>0</v>
      </c>
      <c r="T50" s="23">
        <v>267</v>
      </c>
      <c r="U50" s="23">
        <v>242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242</v>
      </c>
      <c r="AB50" s="23">
        <v>25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25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0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70</v>
      </c>
      <c r="CR50" s="23">
        <v>70</v>
      </c>
      <c r="CS50" s="23">
        <v>0</v>
      </c>
      <c r="CT50" s="23">
        <v>0</v>
      </c>
      <c r="CU50" s="23">
        <v>0</v>
      </c>
      <c r="CV50" s="23">
        <v>70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10</v>
      </c>
      <c r="DV50" s="23">
        <v>10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0</v>
      </c>
      <c r="EK50" s="23">
        <v>0</v>
      </c>
      <c r="EL50" s="23">
        <v>0</v>
      </c>
      <c r="EM50" s="23">
        <v>0</v>
      </c>
      <c r="EN50" s="23">
        <v>0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61" orientation="landscape" r:id="rId1"/>
  <headerFooter alignWithMargins="0">
    <oddHeader>&amp;L処理施設別ごみ搬入量の状況（令和2年度実績）</oddHeader>
  </headerFooter>
  <colBreaks count="8" manualBreakCount="8">
    <brk id="19" min="1" max="23" man="1"/>
    <brk id="34" min="1" max="23" man="1"/>
    <brk id="49" min="1" max="23" man="1"/>
    <brk id="64" min="1" max="23" man="1"/>
    <brk id="79" min="1" max="23" man="1"/>
    <brk id="94" min="1" max="23" man="1"/>
    <brk id="109" min="1" max="23" man="1"/>
    <brk id="124" min="1" max="2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DF219-0F6F-4190-BF2C-BDAE57A62BA0}">
  <dimension ref="A1:AS4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9" customWidth="1"/>
    <col min="2" max="2" width="8.75" style="12" customWidth="1"/>
    <col min="3" max="3" width="12.58203125" style="9" customWidth="1"/>
    <col min="4" max="36" width="10.58203125" style="13" customWidth="1"/>
    <col min="37" max="16384" width="9" style="9"/>
  </cols>
  <sheetData>
    <row r="1" spans="1:45" s="3" customFormat="1" ht="16.5" x14ac:dyDescent="0.55000000000000004">
      <c r="A1" s="1" t="s">
        <v>193</v>
      </c>
      <c r="B1" s="2"/>
      <c r="C1" s="2"/>
      <c r="M1" s="5"/>
      <c r="Y1" s="5"/>
      <c r="AJ1" s="5"/>
    </row>
    <row r="2" spans="1:45" ht="25.5" customHeight="1" x14ac:dyDescent="0.55000000000000004">
      <c r="A2" s="6" t="s">
        <v>0</v>
      </c>
      <c r="B2" s="6" t="s">
        <v>1</v>
      </c>
      <c r="C2" s="7" t="s">
        <v>2</v>
      </c>
      <c r="D2" s="29" t="s">
        <v>186</v>
      </c>
      <c r="E2" s="29" t="s">
        <v>186</v>
      </c>
      <c r="F2" s="29" t="s">
        <v>186</v>
      </c>
      <c r="G2" s="29" t="s">
        <v>186</v>
      </c>
      <c r="H2" s="29" t="s">
        <v>186</v>
      </c>
      <c r="I2" s="29" t="s">
        <v>186</v>
      </c>
      <c r="J2" s="29" t="s">
        <v>186</v>
      </c>
      <c r="K2" s="29" t="s">
        <v>186</v>
      </c>
      <c r="L2" s="29" t="s">
        <v>186</v>
      </c>
      <c r="M2" s="29" t="s">
        <v>186</v>
      </c>
      <c r="N2" s="29" t="s">
        <v>186</v>
      </c>
      <c r="O2" s="29" t="s">
        <v>186</v>
      </c>
      <c r="P2" s="29" t="s">
        <v>187</v>
      </c>
      <c r="Q2" s="29" t="s">
        <v>187</v>
      </c>
      <c r="R2" s="29" t="s">
        <v>187</v>
      </c>
      <c r="S2" s="29" t="s">
        <v>187</v>
      </c>
      <c r="T2" s="29" t="s">
        <v>187</v>
      </c>
      <c r="U2" s="29" t="s">
        <v>187</v>
      </c>
      <c r="V2" s="29" t="s">
        <v>187</v>
      </c>
      <c r="W2" s="29" t="s">
        <v>187</v>
      </c>
      <c r="X2" s="29" t="s">
        <v>187</v>
      </c>
      <c r="Y2" s="29" t="s">
        <v>187</v>
      </c>
      <c r="Z2" s="8" t="s">
        <v>188</v>
      </c>
      <c r="AA2" s="8" t="s">
        <v>188</v>
      </c>
      <c r="AB2" s="8" t="s">
        <v>188</v>
      </c>
      <c r="AC2" s="29" t="s">
        <v>188</v>
      </c>
      <c r="AD2" s="29" t="s">
        <v>188</v>
      </c>
      <c r="AE2" s="29" t="s">
        <v>188</v>
      </c>
      <c r="AF2" s="29" t="s">
        <v>188</v>
      </c>
      <c r="AG2" s="29" t="s">
        <v>188</v>
      </c>
      <c r="AH2" s="29" t="s">
        <v>188</v>
      </c>
      <c r="AI2" s="29" t="s">
        <v>188</v>
      </c>
      <c r="AJ2" s="29" t="s">
        <v>188</v>
      </c>
      <c r="AK2" s="30" t="s">
        <v>189</v>
      </c>
      <c r="AL2" s="30" t="s">
        <v>189</v>
      </c>
      <c r="AM2" s="30" t="s">
        <v>189</v>
      </c>
      <c r="AN2" s="30" t="s">
        <v>189</v>
      </c>
      <c r="AO2" s="30" t="s">
        <v>189</v>
      </c>
      <c r="AP2" s="30" t="s">
        <v>189</v>
      </c>
      <c r="AQ2" s="30" t="s">
        <v>189</v>
      </c>
      <c r="AR2" s="30" t="s">
        <v>189</v>
      </c>
      <c r="AS2" s="30" t="s">
        <v>189</v>
      </c>
    </row>
    <row r="3" spans="1:45" ht="25.5" customHeight="1" x14ac:dyDescent="0.55000000000000004">
      <c r="A3" s="6"/>
      <c r="B3" s="6"/>
      <c r="C3" s="7"/>
      <c r="D3" s="10" t="s">
        <v>20</v>
      </c>
      <c r="E3" s="7" t="s">
        <v>25</v>
      </c>
      <c r="F3" s="7" t="s">
        <v>27</v>
      </c>
      <c r="G3" s="7" t="s">
        <v>27</v>
      </c>
      <c r="H3" s="7" t="s">
        <v>27</v>
      </c>
      <c r="I3" s="7" t="s">
        <v>27</v>
      </c>
      <c r="J3" s="7" t="s">
        <v>27</v>
      </c>
      <c r="K3" s="7" t="s">
        <v>27</v>
      </c>
      <c r="L3" s="7" t="s">
        <v>27</v>
      </c>
      <c r="M3" s="7" t="s">
        <v>27</v>
      </c>
      <c r="N3" s="7" t="s">
        <v>26</v>
      </c>
      <c r="O3" s="7" t="s">
        <v>28</v>
      </c>
      <c r="P3" s="10" t="s">
        <v>20</v>
      </c>
      <c r="Q3" s="7" t="s">
        <v>25</v>
      </c>
      <c r="R3" s="8" t="s">
        <v>190</v>
      </c>
      <c r="S3" s="8" t="s">
        <v>190</v>
      </c>
      <c r="T3" s="8" t="s">
        <v>190</v>
      </c>
      <c r="U3" s="8" t="s">
        <v>190</v>
      </c>
      <c r="V3" s="8" t="s">
        <v>190</v>
      </c>
      <c r="W3" s="8" t="s">
        <v>190</v>
      </c>
      <c r="X3" s="8" t="s">
        <v>190</v>
      </c>
      <c r="Y3" s="8" t="s">
        <v>190</v>
      </c>
      <c r="Z3" s="10" t="s">
        <v>20</v>
      </c>
      <c r="AA3" s="7" t="s">
        <v>26</v>
      </c>
      <c r="AB3" s="7" t="s">
        <v>36</v>
      </c>
      <c r="AC3" s="8" t="s">
        <v>191</v>
      </c>
      <c r="AD3" s="8" t="s">
        <v>191</v>
      </c>
      <c r="AE3" s="8" t="s">
        <v>191</v>
      </c>
      <c r="AF3" s="8" t="s">
        <v>191</v>
      </c>
      <c r="AG3" s="8" t="s">
        <v>191</v>
      </c>
      <c r="AH3" s="8" t="s">
        <v>191</v>
      </c>
      <c r="AI3" s="8" t="s">
        <v>191</v>
      </c>
      <c r="AJ3" s="8" t="s">
        <v>191</v>
      </c>
      <c r="AK3" s="10" t="s">
        <v>20</v>
      </c>
      <c r="AL3" s="6" t="s">
        <v>192</v>
      </c>
      <c r="AM3" s="6" t="s">
        <v>30</v>
      </c>
      <c r="AN3" s="6" t="s">
        <v>31</v>
      </c>
      <c r="AO3" s="6" t="s">
        <v>32</v>
      </c>
      <c r="AP3" s="6" t="s">
        <v>33</v>
      </c>
      <c r="AQ3" s="6" t="s">
        <v>34</v>
      </c>
      <c r="AR3" s="6" t="s">
        <v>35</v>
      </c>
      <c r="AS3" s="6" t="s">
        <v>39</v>
      </c>
    </row>
    <row r="4" spans="1:45" ht="25.5" customHeight="1" x14ac:dyDescent="0.55000000000000004">
      <c r="A4" s="6"/>
      <c r="B4" s="6"/>
      <c r="C4" s="7"/>
      <c r="D4" s="10"/>
      <c r="E4" s="7"/>
      <c r="F4" s="10" t="s">
        <v>20</v>
      </c>
      <c r="G4" s="7" t="s">
        <v>30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7" t="s">
        <v>39</v>
      </c>
      <c r="N4" s="7"/>
      <c r="O4" s="8"/>
      <c r="P4" s="10"/>
      <c r="Q4" s="7"/>
      <c r="R4" s="6" t="s">
        <v>20</v>
      </c>
      <c r="S4" s="7" t="s">
        <v>30</v>
      </c>
      <c r="T4" s="6" t="s">
        <v>31</v>
      </c>
      <c r="U4" s="6" t="s">
        <v>32</v>
      </c>
      <c r="V4" s="6" t="s">
        <v>33</v>
      </c>
      <c r="W4" s="6" t="s">
        <v>34</v>
      </c>
      <c r="X4" s="6" t="s">
        <v>35</v>
      </c>
      <c r="Y4" s="7" t="s">
        <v>39</v>
      </c>
      <c r="Z4" s="10"/>
      <c r="AA4" s="7"/>
      <c r="AB4" s="7"/>
      <c r="AC4" s="10" t="s">
        <v>20</v>
      </c>
      <c r="AD4" s="7" t="s">
        <v>30</v>
      </c>
      <c r="AE4" s="6" t="s">
        <v>31</v>
      </c>
      <c r="AF4" s="6" t="s">
        <v>32</v>
      </c>
      <c r="AG4" s="6" t="s">
        <v>33</v>
      </c>
      <c r="AH4" s="6" t="s">
        <v>34</v>
      </c>
      <c r="AI4" s="6" t="s">
        <v>35</v>
      </c>
      <c r="AJ4" s="7" t="s">
        <v>39</v>
      </c>
      <c r="AK4" s="10"/>
      <c r="AL4" s="6"/>
      <c r="AM4" s="6"/>
      <c r="AN4" s="6"/>
      <c r="AO4" s="6"/>
      <c r="AP4" s="6"/>
      <c r="AQ4" s="6"/>
      <c r="AR4" s="6"/>
      <c r="AS4" s="6"/>
    </row>
    <row r="5" spans="1:45" s="11" customFormat="1" ht="13.5" customHeight="1" x14ac:dyDescent="0.55000000000000004">
      <c r="A5" s="6"/>
      <c r="B5" s="6"/>
      <c r="C5" s="7"/>
      <c r="D5" s="31" t="s">
        <v>41</v>
      </c>
      <c r="E5" s="31" t="s">
        <v>41</v>
      </c>
      <c r="F5" s="31" t="s">
        <v>41</v>
      </c>
      <c r="G5" s="31" t="s">
        <v>41</v>
      </c>
      <c r="H5" s="31" t="s">
        <v>41</v>
      </c>
      <c r="I5" s="31" t="s">
        <v>41</v>
      </c>
      <c r="J5" s="31" t="s">
        <v>41</v>
      </c>
      <c r="K5" s="31" t="s">
        <v>41</v>
      </c>
      <c r="L5" s="31" t="s">
        <v>41</v>
      </c>
      <c r="M5" s="31" t="s">
        <v>41</v>
      </c>
      <c r="N5" s="31" t="s">
        <v>41</v>
      </c>
      <c r="O5" s="31" t="s">
        <v>41</v>
      </c>
      <c r="P5" s="31" t="s">
        <v>41</v>
      </c>
      <c r="Q5" s="31" t="s">
        <v>41</v>
      </c>
      <c r="R5" s="31" t="s">
        <v>41</v>
      </c>
      <c r="S5" s="31" t="s">
        <v>41</v>
      </c>
      <c r="T5" s="31" t="s">
        <v>41</v>
      </c>
      <c r="U5" s="31" t="s">
        <v>41</v>
      </c>
      <c r="V5" s="31" t="s">
        <v>41</v>
      </c>
      <c r="W5" s="31" t="s">
        <v>41</v>
      </c>
      <c r="X5" s="31" t="s">
        <v>41</v>
      </c>
      <c r="Y5" s="31" t="s">
        <v>41</v>
      </c>
      <c r="Z5" s="31" t="s">
        <v>41</v>
      </c>
      <c r="AA5" s="31" t="s">
        <v>41</v>
      </c>
      <c r="AB5" s="31" t="s">
        <v>41</v>
      </c>
      <c r="AC5" s="31" t="s">
        <v>41</v>
      </c>
      <c r="AD5" s="31" t="s">
        <v>41</v>
      </c>
      <c r="AE5" s="31" t="s">
        <v>41</v>
      </c>
      <c r="AF5" s="31" t="s">
        <v>41</v>
      </c>
      <c r="AG5" s="31" t="s">
        <v>41</v>
      </c>
      <c r="AH5" s="31" t="s">
        <v>41</v>
      </c>
      <c r="AI5" s="31" t="s">
        <v>41</v>
      </c>
      <c r="AJ5" s="31" t="s">
        <v>41</v>
      </c>
      <c r="AK5" s="31" t="s">
        <v>41</v>
      </c>
      <c r="AL5" s="31" t="s">
        <v>41</v>
      </c>
      <c r="AM5" s="31" t="s">
        <v>41</v>
      </c>
      <c r="AN5" s="31" t="s">
        <v>41</v>
      </c>
      <c r="AO5" s="31" t="s">
        <v>41</v>
      </c>
      <c r="AP5" s="31" t="s">
        <v>41</v>
      </c>
      <c r="AQ5" s="31" t="s">
        <v>41</v>
      </c>
      <c r="AR5" s="31" t="s">
        <v>41</v>
      </c>
      <c r="AS5" s="31" t="s">
        <v>41</v>
      </c>
    </row>
    <row r="6" spans="1:45" ht="13.5" customHeight="1" x14ac:dyDescent="0.55000000000000004">
      <c r="A6" s="16" t="s">
        <v>44</v>
      </c>
      <c r="B6" s="26" t="s">
        <v>45</v>
      </c>
      <c r="C6" s="18" t="s">
        <v>46</v>
      </c>
      <c r="D6" s="28">
        <v>2649543</v>
      </c>
      <c r="E6" s="28">
        <v>2356942</v>
      </c>
      <c r="F6" s="28">
        <v>242729</v>
      </c>
      <c r="G6" s="28">
        <v>101921</v>
      </c>
      <c r="H6" s="28">
        <v>686</v>
      </c>
      <c r="I6" s="28">
        <v>48</v>
      </c>
      <c r="J6" s="28">
        <v>283</v>
      </c>
      <c r="K6" s="28">
        <v>48</v>
      </c>
      <c r="L6" s="28">
        <v>139738</v>
      </c>
      <c r="M6" s="28">
        <v>5</v>
      </c>
      <c r="N6" s="28">
        <v>1017</v>
      </c>
      <c r="O6" s="28">
        <v>48855</v>
      </c>
      <c r="P6" s="28">
        <v>2452196</v>
      </c>
      <c r="Q6" s="28">
        <v>2356942</v>
      </c>
      <c r="R6" s="28">
        <v>95254</v>
      </c>
      <c r="S6" s="28">
        <v>79605</v>
      </c>
      <c r="T6" s="28">
        <v>0</v>
      </c>
      <c r="U6" s="28">
        <v>0</v>
      </c>
      <c r="V6" s="28">
        <v>0</v>
      </c>
      <c r="W6" s="28">
        <v>0</v>
      </c>
      <c r="X6" s="28">
        <v>15649</v>
      </c>
      <c r="Y6" s="28">
        <v>0</v>
      </c>
      <c r="Z6" s="28">
        <v>309910</v>
      </c>
      <c r="AA6" s="28">
        <v>1017</v>
      </c>
      <c r="AB6" s="28">
        <v>304800</v>
      </c>
      <c r="AC6" s="28">
        <v>4093</v>
      </c>
      <c r="AD6" s="28">
        <v>3445</v>
      </c>
      <c r="AE6" s="28">
        <v>0</v>
      </c>
      <c r="AF6" s="28">
        <v>0</v>
      </c>
      <c r="AG6" s="28">
        <v>0</v>
      </c>
      <c r="AH6" s="28">
        <v>0</v>
      </c>
      <c r="AI6" s="28">
        <v>647</v>
      </c>
      <c r="AJ6" s="28">
        <v>1</v>
      </c>
      <c r="AK6" s="28">
        <v>0</v>
      </c>
      <c r="AL6" s="28">
        <v>0</v>
      </c>
      <c r="AM6" s="28">
        <v>0</v>
      </c>
      <c r="AN6" s="28">
        <v>0</v>
      </c>
      <c r="AO6" s="28">
        <v>0</v>
      </c>
      <c r="AP6" s="28">
        <v>0</v>
      </c>
      <c r="AQ6" s="28">
        <v>0</v>
      </c>
      <c r="AR6" s="28">
        <v>0</v>
      </c>
      <c r="AS6" s="28">
        <v>0</v>
      </c>
    </row>
    <row r="7" spans="1:45" ht="13.5" customHeight="1" x14ac:dyDescent="0.55000000000000004">
      <c r="A7" s="21" t="s">
        <v>44</v>
      </c>
      <c r="B7" s="22" t="s">
        <v>47</v>
      </c>
      <c r="C7" s="21" t="s">
        <v>48</v>
      </c>
      <c r="D7" s="23">
        <v>936612</v>
      </c>
      <c r="E7" s="23">
        <v>867969</v>
      </c>
      <c r="F7" s="23">
        <v>49624</v>
      </c>
      <c r="G7" s="23">
        <v>8597</v>
      </c>
      <c r="H7" s="23">
        <v>0</v>
      </c>
      <c r="I7" s="23">
        <v>0</v>
      </c>
      <c r="J7" s="23">
        <v>0</v>
      </c>
      <c r="K7" s="23">
        <v>0</v>
      </c>
      <c r="L7" s="23">
        <v>41027</v>
      </c>
      <c r="M7" s="23">
        <v>0</v>
      </c>
      <c r="N7" s="23">
        <v>0</v>
      </c>
      <c r="O7" s="23">
        <v>19019</v>
      </c>
      <c r="P7" s="23">
        <v>881622</v>
      </c>
      <c r="Q7" s="23">
        <v>867969</v>
      </c>
      <c r="R7" s="23">
        <v>13653</v>
      </c>
      <c r="S7" s="23">
        <v>7053</v>
      </c>
      <c r="T7" s="23">
        <v>0</v>
      </c>
      <c r="U7" s="23">
        <v>0</v>
      </c>
      <c r="V7" s="23">
        <v>0</v>
      </c>
      <c r="W7" s="23">
        <v>0</v>
      </c>
      <c r="X7" s="23">
        <v>6600</v>
      </c>
      <c r="Y7" s="23">
        <v>0</v>
      </c>
      <c r="Z7" s="23">
        <v>129767</v>
      </c>
      <c r="AA7" s="23">
        <v>0</v>
      </c>
      <c r="AB7" s="23">
        <v>129767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1">
        <v>0</v>
      </c>
      <c r="AL7" s="21">
        <v>0</v>
      </c>
      <c r="AM7" s="21">
        <v>0</v>
      </c>
      <c r="AN7" s="21">
        <v>0</v>
      </c>
      <c r="AO7" s="21">
        <v>0</v>
      </c>
      <c r="AP7" s="21">
        <v>0</v>
      </c>
      <c r="AQ7" s="21">
        <v>0</v>
      </c>
      <c r="AR7" s="21">
        <v>0</v>
      </c>
      <c r="AS7" s="21">
        <v>0</v>
      </c>
    </row>
    <row r="8" spans="1:45" ht="13.5" customHeight="1" x14ac:dyDescent="0.55000000000000004">
      <c r="A8" s="21" t="s">
        <v>44</v>
      </c>
      <c r="B8" s="22" t="s">
        <v>49</v>
      </c>
      <c r="C8" s="21" t="s">
        <v>50</v>
      </c>
      <c r="D8" s="23">
        <v>231541</v>
      </c>
      <c r="E8" s="23">
        <v>200231</v>
      </c>
      <c r="F8" s="23">
        <v>23535</v>
      </c>
      <c r="G8" s="23">
        <v>11900</v>
      </c>
      <c r="H8" s="23">
        <v>0</v>
      </c>
      <c r="I8" s="23">
        <v>0</v>
      </c>
      <c r="J8" s="23">
        <v>0</v>
      </c>
      <c r="K8" s="23">
        <v>0</v>
      </c>
      <c r="L8" s="23">
        <v>11635</v>
      </c>
      <c r="M8" s="23">
        <v>0</v>
      </c>
      <c r="N8" s="23">
        <v>25</v>
      </c>
      <c r="O8" s="23">
        <v>7750</v>
      </c>
      <c r="P8" s="23">
        <v>212644</v>
      </c>
      <c r="Q8" s="23">
        <v>200231</v>
      </c>
      <c r="R8" s="23">
        <v>12413</v>
      </c>
      <c r="S8" s="23">
        <v>11356</v>
      </c>
      <c r="T8" s="23">
        <v>0</v>
      </c>
      <c r="U8" s="23">
        <v>0</v>
      </c>
      <c r="V8" s="23">
        <v>0</v>
      </c>
      <c r="W8" s="23">
        <v>0</v>
      </c>
      <c r="X8" s="23">
        <v>1057</v>
      </c>
      <c r="Y8" s="23">
        <v>0</v>
      </c>
      <c r="Z8" s="23">
        <v>16829</v>
      </c>
      <c r="AA8" s="23">
        <v>25</v>
      </c>
      <c r="AB8" s="23">
        <v>16804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1">
        <v>0</v>
      </c>
      <c r="AL8" s="21">
        <v>0</v>
      </c>
      <c r="AM8" s="21">
        <v>0</v>
      </c>
      <c r="AN8" s="21">
        <v>0</v>
      </c>
      <c r="AO8" s="21">
        <v>0</v>
      </c>
      <c r="AP8" s="21">
        <v>0</v>
      </c>
      <c r="AQ8" s="21">
        <v>0</v>
      </c>
      <c r="AR8" s="21">
        <v>0</v>
      </c>
      <c r="AS8" s="21">
        <v>0</v>
      </c>
    </row>
    <row r="9" spans="1:45" ht="13.5" customHeight="1" x14ac:dyDescent="0.55000000000000004">
      <c r="A9" s="21" t="s">
        <v>44</v>
      </c>
      <c r="B9" s="22" t="s">
        <v>51</v>
      </c>
      <c r="C9" s="21" t="s">
        <v>52</v>
      </c>
      <c r="D9" s="23">
        <v>61397</v>
      </c>
      <c r="E9" s="23">
        <v>55249</v>
      </c>
      <c r="F9" s="23">
        <v>6135</v>
      </c>
      <c r="G9" s="23">
        <v>2166</v>
      </c>
      <c r="H9" s="23">
        <v>0</v>
      </c>
      <c r="I9" s="23">
        <v>0</v>
      </c>
      <c r="J9" s="23">
        <v>0</v>
      </c>
      <c r="K9" s="23">
        <v>0</v>
      </c>
      <c r="L9" s="23">
        <v>3969</v>
      </c>
      <c r="M9" s="23">
        <v>0</v>
      </c>
      <c r="N9" s="23">
        <v>0</v>
      </c>
      <c r="O9" s="23">
        <v>13</v>
      </c>
      <c r="P9" s="23">
        <v>57471</v>
      </c>
      <c r="Q9" s="23">
        <v>55249</v>
      </c>
      <c r="R9" s="23">
        <v>2222</v>
      </c>
      <c r="S9" s="23">
        <v>1538</v>
      </c>
      <c r="T9" s="23">
        <v>0</v>
      </c>
      <c r="U9" s="23">
        <v>0</v>
      </c>
      <c r="V9" s="23">
        <v>0</v>
      </c>
      <c r="W9" s="23">
        <v>0</v>
      </c>
      <c r="X9" s="23">
        <v>684</v>
      </c>
      <c r="Y9" s="23">
        <v>0</v>
      </c>
      <c r="Z9" s="23">
        <v>7295</v>
      </c>
      <c r="AA9" s="23">
        <v>0</v>
      </c>
      <c r="AB9" s="23">
        <v>7015</v>
      </c>
      <c r="AC9" s="23">
        <v>280</v>
      </c>
      <c r="AD9" s="23">
        <v>280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1">
        <v>0</v>
      </c>
      <c r="AL9" s="21">
        <v>0</v>
      </c>
      <c r="AM9" s="21">
        <v>0</v>
      </c>
      <c r="AN9" s="21">
        <v>0</v>
      </c>
      <c r="AO9" s="21">
        <v>0</v>
      </c>
      <c r="AP9" s="21">
        <v>0</v>
      </c>
      <c r="AQ9" s="21">
        <v>0</v>
      </c>
      <c r="AR9" s="21">
        <v>0</v>
      </c>
      <c r="AS9" s="21">
        <v>0</v>
      </c>
    </row>
    <row r="10" spans="1:45" ht="13.5" customHeight="1" x14ac:dyDescent="0.55000000000000004">
      <c r="A10" s="21" t="s">
        <v>44</v>
      </c>
      <c r="B10" s="22" t="s">
        <v>53</v>
      </c>
      <c r="C10" s="21" t="s">
        <v>54</v>
      </c>
      <c r="D10" s="23">
        <v>107392</v>
      </c>
      <c r="E10" s="23">
        <v>90673</v>
      </c>
      <c r="F10" s="23">
        <v>9341</v>
      </c>
      <c r="G10" s="23">
        <v>3299</v>
      </c>
      <c r="H10" s="23">
        <v>0</v>
      </c>
      <c r="I10" s="23">
        <v>0</v>
      </c>
      <c r="J10" s="23">
        <v>0</v>
      </c>
      <c r="K10" s="23">
        <v>0</v>
      </c>
      <c r="L10" s="23">
        <v>6042</v>
      </c>
      <c r="M10" s="23">
        <v>0</v>
      </c>
      <c r="N10" s="23">
        <v>0</v>
      </c>
      <c r="O10" s="23">
        <v>7378</v>
      </c>
      <c r="P10" s="23">
        <v>93083</v>
      </c>
      <c r="Q10" s="23">
        <v>90673</v>
      </c>
      <c r="R10" s="23">
        <v>2410</v>
      </c>
      <c r="S10" s="23">
        <v>2092</v>
      </c>
      <c r="T10" s="23">
        <v>0</v>
      </c>
      <c r="U10" s="23">
        <v>0</v>
      </c>
      <c r="V10" s="23">
        <v>0</v>
      </c>
      <c r="W10" s="23">
        <v>0</v>
      </c>
      <c r="X10" s="23">
        <v>318</v>
      </c>
      <c r="Y10" s="23">
        <v>0</v>
      </c>
      <c r="Z10" s="23">
        <v>12485</v>
      </c>
      <c r="AA10" s="23">
        <v>0</v>
      </c>
      <c r="AB10" s="23">
        <v>11597</v>
      </c>
      <c r="AC10" s="23">
        <v>888</v>
      </c>
      <c r="AD10" s="23">
        <v>771</v>
      </c>
      <c r="AE10" s="23">
        <v>0</v>
      </c>
      <c r="AF10" s="23">
        <v>0</v>
      </c>
      <c r="AG10" s="23">
        <v>0</v>
      </c>
      <c r="AH10" s="23">
        <v>0</v>
      </c>
      <c r="AI10" s="23">
        <v>117</v>
      </c>
      <c r="AJ10" s="23">
        <v>0</v>
      </c>
      <c r="AK10" s="21">
        <v>0</v>
      </c>
      <c r="AL10" s="21">
        <v>0</v>
      </c>
      <c r="AM10" s="21">
        <v>0</v>
      </c>
      <c r="AN10" s="21">
        <v>0</v>
      </c>
      <c r="AO10" s="21">
        <v>0</v>
      </c>
      <c r="AP10" s="21">
        <v>0</v>
      </c>
      <c r="AQ10" s="21">
        <v>0</v>
      </c>
      <c r="AR10" s="21">
        <v>0</v>
      </c>
      <c r="AS10" s="21">
        <v>0</v>
      </c>
    </row>
    <row r="11" spans="1:45" ht="13.5" customHeight="1" x14ac:dyDescent="0.55000000000000004">
      <c r="A11" s="21" t="s">
        <v>44</v>
      </c>
      <c r="B11" s="22" t="s">
        <v>55</v>
      </c>
      <c r="C11" s="21" t="s">
        <v>56</v>
      </c>
      <c r="D11" s="23">
        <v>27762</v>
      </c>
      <c r="E11" s="23">
        <v>23130</v>
      </c>
      <c r="F11" s="23">
        <v>4632</v>
      </c>
      <c r="G11" s="23">
        <v>1577</v>
      </c>
      <c r="H11" s="23">
        <v>0</v>
      </c>
      <c r="I11" s="23">
        <v>0</v>
      </c>
      <c r="J11" s="23">
        <v>0</v>
      </c>
      <c r="K11" s="23">
        <v>0</v>
      </c>
      <c r="L11" s="23">
        <v>3055</v>
      </c>
      <c r="M11" s="23">
        <v>0</v>
      </c>
      <c r="N11" s="23">
        <v>0</v>
      </c>
      <c r="O11" s="23">
        <v>0</v>
      </c>
      <c r="P11" s="23">
        <v>24769</v>
      </c>
      <c r="Q11" s="23">
        <v>23130</v>
      </c>
      <c r="R11" s="23">
        <v>1639</v>
      </c>
      <c r="S11" s="23">
        <v>1214</v>
      </c>
      <c r="T11" s="23">
        <v>0</v>
      </c>
      <c r="U11" s="23">
        <v>0</v>
      </c>
      <c r="V11" s="23">
        <v>0</v>
      </c>
      <c r="W11" s="23">
        <v>0</v>
      </c>
      <c r="X11" s="23">
        <v>425</v>
      </c>
      <c r="Y11" s="23">
        <v>0</v>
      </c>
      <c r="Z11" s="23">
        <v>3770</v>
      </c>
      <c r="AA11" s="23">
        <v>0</v>
      </c>
      <c r="AB11" s="23">
        <v>3567</v>
      </c>
      <c r="AC11" s="23">
        <v>203</v>
      </c>
      <c r="AD11" s="23">
        <v>203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1">
        <v>0</v>
      </c>
      <c r="AL11" s="21">
        <v>0</v>
      </c>
      <c r="AM11" s="21">
        <v>0</v>
      </c>
      <c r="AN11" s="21">
        <v>0</v>
      </c>
      <c r="AO11" s="21">
        <v>0</v>
      </c>
      <c r="AP11" s="21">
        <v>0</v>
      </c>
      <c r="AQ11" s="21">
        <v>0</v>
      </c>
      <c r="AR11" s="21">
        <v>0</v>
      </c>
      <c r="AS11" s="21">
        <v>0</v>
      </c>
    </row>
    <row r="12" spans="1:45" ht="13.5" customHeight="1" x14ac:dyDescent="0.55000000000000004">
      <c r="A12" s="21" t="s">
        <v>44</v>
      </c>
      <c r="B12" s="22" t="s">
        <v>57</v>
      </c>
      <c r="C12" s="21" t="s">
        <v>58</v>
      </c>
      <c r="D12" s="23">
        <v>102230</v>
      </c>
      <c r="E12" s="23">
        <v>87547</v>
      </c>
      <c r="F12" s="23">
        <v>14680</v>
      </c>
      <c r="G12" s="23">
        <v>14680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3</v>
      </c>
      <c r="P12" s="23">
        <v>94165</v>
      </c>
      <c r="Q12" s="23">
        <v>87547</v>
      </c>
      <c r="R12" s="23">
        <v>6618</v>
      </c>
      <c r="S12" s="23">
        <v>6618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3190</v>
      </c>
      <c r="AA12" s="23">
        <v>0</v>
      </c>
      <c r="AB12" s="23">
        <v>3188</v>
      </c>
      <c r="AC12" s="23">
        <v>2</v>
      </c>
      <c r="AD12" s="23">
        <v>2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1">
        <v>0</v>
      </c>
      <c r="AL12" s="21">
        <v>0</v>
      </c>
      <c r="AM12" s="21">
        <v>0</v>
      </c>
      <c r="AN12" s="21">
        <v>0</v>
      </c>
      <c r="AO12" s="21">
        <v>0</v>
      </c>
      <c r="AP12" s="21">
        <v>0</v>
      </c>
      <c r="AQ12" s="21">
        <v>0</v>
      </c>
      <c r="AR12" s="21">
        <v>0</v>
      </c>
      <c r="AS12" s="21">
        <v>0</v>
      </c>
    </row>
    <row r="13" spans="1:45" ht="13.5" customHeight="1" x14ac:dyDescent="0.55000000000000004">
      <c r="A13" s="21" t="s">
        <v>44</v>
      </c>
      <c r="B13" s="22" t="s">
        <v>59</v>
      </c>
      <c r="C13" s="21" t="s">
        <v>60</v>
      </c>
      <c r="D13" s="23">
        <v>20555</v>
      </c>
      <c r="E13" s="23">
        <v>17114</v>
      </c>
      <c r="F13" s="23">
        <v>3441</v>
      </c>
      <c r="G13" s="23">
        <v>934</v>
      </c>
      <c r="H13" s="23">
        <v>0</v>
      </c>
      <c r="I13" s="23">
        <v>0</v>
      </c>
      <c r="J13" s="23">
        <v>0</v>
      </c>
      <c r="K13" s="23">
        <v>0</v>
      </c>
      <c r="L13" s="23">
        <v>2507</v>
      </c>
      <c r="M13" s="23">
        <v>0</v>
      </c>
      <c r="N13" s="23">
        <v>0</v>
      </c>
      <c r="O13" s="23">
        <v>0</v>
      </c>
      <c r="P13" s="23">
        <v>18271</v>
      </c>
      <c r="Q13" s="23">
        <v>17114</v>
      </c>
      <c r="R13" s="23">
        <v>1157</v>
      </c>
      <c r="S13" s="23">
        <v>829</v>
      </c>
      <c r="T13" s="23">
        <v>0</v>
      </c>
      <c r="U13" s="23">
        <v>0</v>
      </c>
      <c r="V13" s="23">
        <v>0</v>
      </c>
      <c r="W13" s="23">
        <v>0</v>
      </c>
      <c r="X13" s="23">
        <v>328</v>
      </c>
      <c r="Y13" s="23">
        <v>0</v>
      </c>
      <c r="Z13" s="23">
        <v>2141</v>
      </c>
      <c r="AA13" s="23">
        <v>0</v>
      </c>
      <c r="AB13" s="23">
        <v>2141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1">
        <v>0</v>
      </c>
      <c r="AL13" s="21">
        <v>0</v>
      </c>
      <c r="AM13" s="21">
        <v>0</v>
      </c>
      <c r="AN13" s="21">
        <v>0</v>
      </c>
      <c r="AO13" s="21">
        <v>0</v>
      </c>
      <c r="AP13" s="21">
        <v>0</v>
      </c>
      <c r="AQ13" s="21">
        <v>0</v>
      </c>
      <c r="AR13" s="21">
        <v>0</v>
      </c>
      <c r="AS13" s="21">
        <v>0</v>
      </c>
    </row>
    <row r="14" spans="1:45" ht="13.5" customHeight="1" x14ac:dyDescent="0.55000000000000004">
      <c r="A14" s="21" t="s">
        <v>44</v>
      </c>
      <c r="B14" s="22" t="s">
        <v>61</v>
      </c>
      <c r="C14" s="21" t="s">
        <v>62</v>
      </c>
      <c r="D14" s="23">
        <v>96865</v>
      </c>
      <c r="E14" s="23">
        <v>87615</v>
      </c>
      <c r="F14" s="23">
        <v>9250</v>
      </c>
      <c r="G14" s="23">
        <v>2022</v>
      </c>
      <c r="H14" s="23">
        <v>0</v>
      </c>
      <c r="I14" s="23">
        <v>0</v>
      </c>
      <c r="J14" s="23">
        <v>0</v>
      </c>
      <c r="K14" s="23">
        <v>0</v>
      </c>
      <c r="L14" s="23">
        <v>7228</v>
      </c>
      <c r="M14" s="23">
        <v>0</v>
      </c>
      <c r="N14" s="23">
        <v>0</v>
      </c>
      <c r="O14" s="23">
        <v>0</v>
      </c>
      <c r="P14" s="23">
        <v>89722</v>
      </c>
      <c r="Q14" s="23">
        <v>87615</v>
      </c>
      <c r="R14" s="23">
        <v>2107</v>
      </c>
      <c r="S14" s="23">
        <v>1765</v>
      </c>
      <c r="T14" s="23">
        <v>0</v>
      </c>
      <c r="U14" s="23">
        <v>0</v>
      </c>
      <c r="V14" s="23">
        <v>0</v>
      </c>
      <c r="W14" s="23">
        <v>0</v>
      </c>
      <c r="X14" s="23">
        <v>342</v>
      </c>
      <c r="Y14" s="23">
        <v>0</v>
      </c>
      <c r="Z14" s="23">
        <v>10234</v>
      </c>
      <c r="AA14" s="23">
        <v>0</v>
      </c>
      <c r="AB14" s="23">
        <v>9987</v>
      </c>
      <c r="AC14" s="23">
        <v>247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247</v>
      </c>
      <c r="AJ14" s="23">
        <v>0</v>
      </c>
      <c r="AK14" s="21">
        <v>0</v>
      </c>
      <c r="AL14" s="21">
        <v>0</v>
      </c>
      <c r="AM14" s="21">
        <v>0</v>
      </c>
      <c r="AN14" s="21">
        <v>0</v>
      </c>
      <c r="AO14" s="21">
        <v>0</v>
      </c>
      <c r="AP14" s="21">
        <v>0</v>
      </c>
      <c r="AQ14" s="21">
        <v>0</v>
      </c>
      <c r="AR14" s="21">
        <v>0</v>
      </c>
      <c r="AS14" s="21">
        <v>0</v>
      </c>
    </row>
    <row r="15" spans="1:45" ht="13.5" customHeight="1" x14ac:dyDescent="0.55000000000000004">
      <c r="A15" s="21" t="s">
        <v>44</v>
      </c>
      <c r="B15" s="22" t="s">
        <v>63</v>
      </c>
      <c r="C15" s="21" t="s">
        <v>64</v>
      </c>
      <c r="D15" s="23">
        <v>30976</v>
      </c>
      <c r="E15" s="23">
        <v>28353</v>
      </c>
      <c r="F15" s="23">
        <v>2623</v>
      </c>
      <c r="G15" s="23">
        <v>778</v>
      </c>
      <c r="H15" s="23">
        <v>0</v>
      </c>
      <c r="I15" s="23">
        <v>0</v>
      </c>
      <c r="J15" s="23">
        <v>0</v>
      </c>
      <c r="K15" s="23">
        <v>0</v>
      </c>
      <c r="L15" s="23">
        <v>1845</v>
      </c>
      <c r="M15" s="23">
        <v>0</v>
      </c>
      <c r="N15" s="23">
        <v>0</v>
      </c>
      <c r="O15" s="23">
        <v>0</v>
      </c>
      <c r="P15" s="23">
        <v>29021</v>
      </c>
      <c r="Q15" s="23">
        <v>28353</v>
      </c>
      <c r="R15" s="23">
        <v>668</v>
      </c>
      <c r="S15" s="23">
        <v>507</v>
      </c>
      <c r="T15" s="23">
        <v>0</v>
      </c>
      <c r="U15" s="23">
        <v>0</v>
      </c>
      <c r="V15" s="23">
        <v>0</v>
      </c>
      <c r="W15" s="23">
        <v>0</v>
      </c>
      <c r="X15" s="23">
        <v>161</v>
      </c>
      <c r="Y15" s="23">
        <v>0</v>
      </c>
      <c r="Z15" s="23">
        <v>3849</v>
      </c>
      <c r="AA15" s="23">
        <v>0</v>
      </c>
      <c r="AB15" s="23">
        <v>3755</v>
      </c>
      <c r="AC15" s="23">
        <v>94</v>
      </c>
      <c r="AD15" s="23">
        <v>94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1">
        <v>0</v>
      </c>
      <c r="AL15" s="21">
        <v>0</v>
      </c>
      <c r="AM15" s="21">
        <v>0</v>
      </c>
      <c r="AN15" s="21">
        <v>0</v>
      </c>
      <c r="AO15" s="21">
        <v>0</v>
      </c>
      <c r="AP15" s="21">
        <v>0</v>
      </c>
      <c r="AQ15" s="21">
        <v>0</v>
      </c>
      <c r="AR15" s="21">
        <v>0</v>
      </c>
      <c r="AS15" s="21">
        <v>0</v>
      </c>
    </row>
    <row r="16" spans="1:45" ht="13.5" customHeight="1" x14ac:dyDescent="0.55000000000000004">
      <c r="A16" s="21" t="s">
        <v>44</v>
      </c>
      <c r="B16" s="22" t="s">
        <v>65</v>
      </c>
      <c r="C16" s="21" t="s">
        <v>66</v>
      </c>
      <c r="D16" s="23">
        <v>35461</v>
      </c>
      <c r="E16" s="23">
        <v>28065</v>
      </c>
      <c r="F16" s="23">
        <v>7365</v>
      </c>
      <c r="G16" s="23">
        <v>1785</v>
      </c>
      <c r="H16" s="23">
        <v>0</v>
      </c>
      <c r="I16" s="23">
        <v>0</v>
      </c>
      <c r="J16" s="23">
        <v>0</v>
      </c>
      <c r="K16" s="23">
        <v>0</v>
      </c>
      <c r="L16" s="23">
        <v>5580</v>
      </c>
      <c r="M16" s="23">
        <v>0</v>
      </c>
      <c r="N16" s="23">
        <v>0</v>
      </c>
      <c r="O16" s="23">
        <v>31</v>
      </c>
      <c r="P16" s="23">
        <v>29880</v>
      </c>
      <c r="Q16" s="23">
        <v>28065</v>
      </c>
      <c r="R16" s="23">
        <v>1815</v>
      </c>
      <c r="S16" s="23">
        <v>1505</v>
      </c>
      <c r="T16" s="23">
        <v>0</v>
      </c>
      <c r="U16" s="23">
        <v>0</v>
      </c>
      <c r="V16" s="23">
        <v>0</v>
      </c>
      <c r="W16" s="23">
        <v>0</v>
      </c>
      <c r="X16" s="23">
        <v>310</v>
      </c>
      <c r="Y16" s="23">
        <v>0</v>
      </c>
      <c r="Z16" s="23">
        <v>4751</v>
      </c>
      <c r="AA16" s="23">
        <v>0</v>
      </c>
      <c r="AB16" s="23">
        <v>4711</v>
      </c>
      <c r="AC16" s="23">
        <v>40</v>
      </c>
      <c r="AD16" s="23">
        <v>40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1">
        <v>0</v>
      </c>
      <c r="AL16" s="21">
        <v>0</v>
      </c>
      <c r="AM16" s="21">
        <v>0</v>
      </c>
      <c r="AN16" s="21">
        <v>0</v>
      </c>
      <c r="AO16" s="21">
        <v>0</v>
      </c>
      <c r="AP16" s="21">
        <v>0</v>
      </c>
      <c r="AQ16" s="21">
        <v>0</v>
      </c>
      <c r="AR16" s="21">
        <v>0</v>
      </c>
      <c r="AS16" s="21">
        <v>0</v>
      </c>
    </row>
    <row r="17" spans="1:45" ht="13.5" customHeight="1" x14ac:dyDescent="0.55000000000000004">
      <c r="A17" s="21" t="s">
        <v>44</v>
      </c>
      <c r="B17" s="22" t="s">
        <v>67</v>
      </c>
      <c r="C17" s="21" t="s">
        <v>68</v>
      </c>
      <c r="D17" s="23">
        <v>94939</v>
      </c>
      <c r="E17" s="23">
        <v>79471</v>
      </c>
      <c r="F17" s="23">
        <v>15468</v>
      </c>
      <c r="G17" s="23">
        <v>6395</v>
      </c>
      <c r="H17" s="23">
        <v>0</v>
      </c>
      <c r="I17" s="23">
        <v>0</v>
      </c>
      <c r="J17" s="23">
        <v>0</v>
      </c>
      <c r="K17" s="23">
        <v>0</v>
      </c>
      <c r="L17" s="23">
        <v>9073</v>
      </c>
      <c r="M17" s="23">
        <v>0</v>
      </c>
      <c r="N17" s="23">
        <v>0</v>
      </c>
      <c r="O17" s="23">
        <v>0</v>
      </c>
      <c r="P17" s="23">
        <v>84051</v>
      </c>
      <c r="Q17" s="23">
        <v>79471</v>
      </c>
      <c r="R17" s="23">
        <v>4580</v>
      </c>
      <c r="S17" s="23">
        <v>4416</v>
      </c>
      <c r="T17" s="23">
        <v>0</v>
      </c>
      <c r="U17" s="23">
        <v>0</v>
      </c>
      <c r="V17" s="23">
        <v>0</v>
      </c>
      <c r="W17" s="23">
        <v>0</v>
      </c>
      <c r="X17" s="23">
        <v>164</v>
      </c>
      <c r="Y17" s="23">
        <v>0</v>
      </c>
      <c r="Z17" s="23">
        <v>9782</v>
      </c>
      <c r="AA17" s="23">
        <v>0</v>
      </c>
      <c r="AB17" s="23">
        <v>8564</v>
      </c>
      <c r="AC17" s="23">
        <v>1218</v>
      </c>
      <c r="AD17" s="23">
        <v>1218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1">
        <v>0</v>
      </c>
      <c r="AL17" s="21">
        <v>0</v>
      </c>
      <c r="AM17" s="21">
        <v>0</v>
      </c>
      <c r="AN17" s="21">
        <v>0</v>
      </c>
      <c r="AO17" s="21">
        <v>0</v>
      </c>
      <c r="AP17" s="21">
        <v>0</v>
      </c>
      <c r="AQ17" s="21">
        <v>0</v>
      </c>
      <c r="AR17" s="21">
        <v>0</v>
      </c>
      <c r="AS17" s="21">
        <v>0</v>
      </c>
    </row>
    <row r="18" spans="1:45" ht="13.5" customHeight="1" x14ac:dyDescent="0.55000000000000004">
      <c r="A18" s="21" t="s">
        <v>44</v>
      </c>
      <c r="B18" s="22" t="s">
        <v>69</v>
      </c>
      <c r="C18" s="21" t="s">
        <v>70</v>
      </c>
      <c r="D18" s="23">
        <v>93974</v>
      </c>
      <c r="E18" s="23">
        <v>89465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4509</v>
      </c>
      <c r="P18" s="23">
        <v>89465</v>
      </c>
      <c r="Q18" s="23">
        <v>89465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4281</v>
      </c>
      <c r="AA18" s="23">
        <v>0</v>
      </c>
      <c r="AB18" s="23">
        <v>4281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1">
        <v>0</v>
      </c>
      <c r="AL18" s="21">
        <v>0</v>
      </c>
      <c r="AM18" s="21">
        <v>0</v>
      </c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</row>
    <row r="19" spans="1:45" ht="13.5" customHeight="1" x14ac:dyDescent="0.55000000000000004">
      <c r="A19" s="21" t="s">
        <v>44</v>
      </c>
      <c r="B19" s="22" t="s">
        <v>71</v>
      </c>
      <c r="C19" s="21" t="s">
        <v>72</v>
      </c>
      <c r="D19" s="23">
        <v>67402</v>
      </c>
      <c r="E19" s="23">
        <v>59104</v>
      </c>
      <c r="F19" s="23">
        <v>7358</v>
      </c>
      <c r="G19" s="23">
        <v>2220</v>
      </c>
      <c r="H19" s="23">
        <v>0</v>
      </c>
      <c r="I19" s="23">
        <v>0</v>
      </c>
      <c r="J19" s="23">
        <v>0</v>
      </c>
      <c r="K19" s="23">
        <v>0</v>
      </c>
      <c r="L19" s="23">
        <v>5138</v>
      </c>
      <c r="M19" s="23">
        <v>0</v>
      </c>
      <c r="N19" s="23">
        <v>940</v>
      </c>
      <c r="O19" s="23">
        <v>0</v>
      </c>
      <c r="P19" s="23">
        <v>62190</v>
      </c>
      <c r="Q19" s="23">
        <v>59104</v>
      </c>
      <c r="R19" s="23">
        <v>3086</v>
      </c>
      <c r="S19" s="23">
        <v>1807</v>
      </c>
      <c r="T19" s="23">
        <v>0</v>
      </c>
      <c r="U19" s="23">
        <v>0</v>
      </c>
      <c r="V19" s="23">
        <v>0</v>
      </c>
      <c r="W19" s="23">
        <v>0</v>
      </c>
      <c r="X19" s="23">
        <v>1279</v>
      </c>
      <c r="Y19" s="23">
        <v>0</v>
      </c>
      <c r="Z19" s="23">
        <v>10074</v>
      </c>
      <c r="AA19" s="23">
        <v>940</v>
      </c>
      <c r="AB19" s="23">
        <v>9134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1">
        <v>0</v>
      </c>
      <c r="AL19" s="21">
        <v>0</v>
      </c>
      <c r="AM19" s="21">
        <v>0</v>
      </c>
      <c r="AN19" s="21">
        <v>0</v>
      </c>
      <c r="AO19" s="21">
        <v>0</v>
      </c>
      <c r="AP19" s="21">
        <v>0</v>
      </c>
      <c r="AQ19" s="21">
        <v>0</v>
      </c>
      <c r="AR19" s="21">
        <v>0</v>
      </c>
      <c r="AS19" s="21">
        <v>0</v>
      </c>
    </row>
    <row r="20" spans="1:45" ht="13.5" customHeight="1" x14ac:dyDescent="0.55000000000000004">
      <c r="A20" s="21" t="s">
        <v>44</v>
      </c>
      <c r="B20" s="22" t="s">
        <v>73</v>
      </c>
      <c r="C20" s="21" t="s">
        <v>74</v>
      </c>
      <c r="D20" s="23">
        <v>44717</v>
      </c>
      <c r="E20" s="23">
        <v>39886</v>
      </c>
      <c r="F20" s="23">
        <v>4081</v>
      </c>
      <c r="G20" s="23">
        <v>2386</v>
      </c>
      <c r="H20" s="23">
        <v>0</v>
      </c>
      <c r="I20" s="23">
        <v>0</v>
      </c>
      <c r="J20" s="23">
        <v>0</v>
      </c>
      <c r="K20" s="23">
        <v>0</v>
      </c>
      <c r="L20" s="23">
        <v>1695</v>
      </c>
      <c r="M20" s="23">
        <v>0</v>
      </c>
      <c r="N20" s="23">
        <v>0</v>
      </c>
      <c r="O20" s="23">
        <v>750</v>
      </c>
      <c r="P20" s="23">
        <v>42059</v>
      </c>
      <c r="Q20" s="23">
        <v>39886</v>
      </c>
      <c r="R20" s="23">
        <v>2173</v>
      </c>
      <c r="S20" s="23">
        <v>2069</v>
      </c>
      <c r="T20" s="23">
        <v>0</v>
      </c>
      <c r="U20" s="23">
        <v>0</v>
      </c>
      <c r="V20" s="23">
        <v>0</v>
      </c>
      <c r="W20" s="23">
        <v>0</v>
      </c>
      <c r="X20" s="23">
        <v>104</v>
      </c>
      <c r="Y20" s="23">
        <v>0</v>
      </c>
      <c r="Z20" s="23">
        <v>5463</v>
      </c>
      <c r="AA20" s="23">
        <v>0</v>
      </c>
      <c r="AB20" s="23">
        <v>5427</v>
      </c>
      <c r="AC20" s="23">
        <v>36</v>
      </c>
      <c r="AD20" s="23">
        <v>36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1">
        <v>0</v>
      </c>
      <c r="AL20" s="21">
        <v>0</v>
      </c>
      <c r="AM20" s="21">
        <v>0</v>
      </c>
      <c r="AN20" s="21">
        <v>0</v>
      </c>
      <c r="AO20" s="21">
        <v>0</v>
      </c>
      <c r="AP20" s="21">
        <v>0</v>
      </c>
      <c r="AQ20" s="21">
        <v>0</v>
      </c>
      <c r="AR20" s="21">
        <v>0</v>
      </c>
      <c r="AS20" s="21">
        <v>0</v>
      </c>
    </row>
    <row r="21" spans="1:45" ht="13.5" customHeight="1" x14ac:dyDescent="0.55000000000000004">
      <c r="A21" s="21" t="s">
        <v>44</v>
      </c>
      <c r="B21" s="22" t="s">
        <v>75</v>
      </c>
      <c r="C21" s="21" t="s">
        <v>76</v>
      </c>
      <c r="D21" s="23">
        <v>30601</v>
      </c>
      <c r="E21" s="23">
        <v>24372</v>
      </c>
      <c r="F21" s="23">
        <v>6229</v>
      </c>
      <c r="G21" s="23">
        <v>4621</v>
      </c>
      <c r="H21" s="23">
        <v>0</v>
      </c>
      <c r="I21" s="23">
        <v>0</v>
      </c>
      <c r="J21" s="23">
        <v>0</v>
      </c>
      <c r="K21" s="23">
        <v>0</v>
      </c>
      <c r="L21" s="23">
        <v>1608</v>
      </c>
      <c r="M21" s="23">
        <v>0</v>
      </c>
      <c r="N21" s="23">
        <v>0</v>
      </c>
      <c r="O21" s="23">
        <v>0</v>
      </c>
      <c r="P21" s="23">
        <v>28848</v>
      </c>
      <c r="Q21" s="23">
        <v>24372</v>
      </c>
      <c r="R21" s="23">
        <v>4476</v>
      </c>
      <c r="S21" s="23">
        <v>4476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3691</v>
      </c>
      <c r="AA21" s="23">
        <v>0</v>
      </c>
      <c r="AB21" s="23">
        <v>3691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1">
        <v>0</v>
      </c>
      <c r="AL21" s="21">
        <v>0</v>
      </c>
      <c r="AM21" s="21">
        <v>0</v>
      </c>
      <c r="AN21" s="21">
        <v>0</v>
      </c>
      <c r="AO21" s="21">
        <v>0</v>
      </c>
      <c r="AP21" s="21">
        <v>0</v>
      </c>
      <c r="AQ21" s="21">
        <v>0</v>
      </c>
      <c r="AR21" s="21">
        <v>0</v>
      </c>
      <c r="AS21" s="21">
        <v>0</v>
      </c>
    </row>
    <row r="22" spans="1:45" ht="13.5" customHeight="1" x14ac:dyDescent="0.55000000000000004">
      <c r="A22" s="21" t="s">
        <v>44</v>
      </c>
      <c r="B22" s="22" t="s">
        <v>77</v>
      </c>
      <c r="C22" s="21" t="s">
        <v>78</v>
      </c>
      <c r="D22" s="23">
        <v>58396</v>
      </c>
      <c r="E22" s="23">
        <v>44738</v>
      </c>
      <c r="F22" s="23">
        <v>9751</v>
      </c>
      <c r="G22" s="23">
        <v>5050</v>
      </c>
      <c r="H22" s="23">
        <v>7</v>
      </c>
      <c r="I22" s="23">
        <v>0</v>
      </c>
      <c r="J22" s="23">
        <v>0</v>
      </c>
      <c r="K22" s="23">
        <v>0</v>
      </c>
      <c r="L22" s="23">
        <v>4694</v>
      </c>
      <c r="M22" s="23">
        <v>0</v>
      </c>
      <c r="N22" s="23">
        <v>0</v>
      </c>
      <c r="O22" s="23">
        <v>3907</v>
      </c>
      <c r="P22" s="23">
        <v>49013</v>
      </c>
      <c r="Q22" s="23">
        <v>44738</v>
      </c>
      <c r="R22" s="23">
        <v>4275</v>
      </c>
      <c r="S22" s="23">
        <v>3934</v>
      </c>
      <c r="T22" s="23">
        <v>0</v>
      </c>
      <c r="U22" s="23">
        <v>0</v>
      </c>
      <c r="V22" s="23">
        <v>0</v>
      </c>
      <c r="W22" s="23">
        <v>0</v>
      </c>
      <c r="X22" s="23">
        <v>341</v>
      </c>
      <c r="Y22" s="23">
        <v>0</v>
      </c>
      <c r="Z22" s="23">
        <v>7206</v>
      </c>
      <c r="AA22" s="23">
        <v>0</v>
      </c>
      <c r="AB22" s="23">
        <v>6532</v>
      </c>
      <c r="AC22" s="23">
        <v>674</v>
      </c>
      <c r="AD22" s="23">
        <v>588</v>
      </c>
      <c r="AE22" s="23">
        <v>0</v>
      </c>
      <c r="AF22" s="23">
        <v>0</v>
      </c>
      <c r="AG22" s="23">
        <v>0</v>
      </c>
      <c r="AH22" s="23">
        <v>0</v>
      </c>
      <c r="AI22" s="23">
        <v>86</v>
      </c>
      <c r="AJ22" s="23">
        <v>0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0</v>
      </c>
      <c r="AR22" s="21">
        <v>0</v>
      </c>
      <c r="AS22" s="21">
        <v>0</v>
      </c>
    </row>
    <row r="23" spans="1:45" ht="13.5" customHeight="1" x14ac:dyDescent="0.55000000000000004">
      <c r="A23" s="21" t="s">
        <v>44</v>
      </c>
      <c r="B23" s="22" t="s">
        <v>79</v>
      </c>
      <c r="C23" s="21" t="s">
        <v>80</v>
      </c>
      <c r="D23" s="23">
        <v>26555</v>
      </c>
      <c r="E23" s="23">
        <v>20480</v>
      </c>
      <c r="F23" s="23">
        <v>6075</v>
      </c>
      <c r="G23" s="23">
        <v>2750</v>
      </c>
      <c r="H23" s="23">
        <v>657</v>
      </c>
      <c r="I23" s="23">
        <v>48</v>
      </c>
      <c r="J23" s="23">
        <v>0</v>
      </c>
      <c r="K23" s="23">
        <v>3</v>
      </c>
      <c r="L23" s="23">
        <v>2617</v>
      </c>
      <c r="M23" s="23">
        <v>0</v>
      </c>
      <c r="N23" s="23">
        <v>0</v>
      </c>
      <c r="O23" s="23">
        <v>0</v>
      </c>
      <c r="P23" s="23">
        <v>23144</v>
      </c>
      <c r="Q23" s="23">
        <v>20480</v>
      </c>
      <c r="R23" s="23">
        <v>2664</v>
      </c>
      <c r="S23" s="23">
        <v>2664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3195</v>
      </c>
      <c r="AA23" s="23">
        <v>0</v>
      </c>
      <c r="AB23" s="23">
        <v>3195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1">
        <v>0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0</v>
      </c>
      <c r="AR23" s="21">
        <v>0</v>
      </c>
      <c r="AS23" s="21">
        <v>0</v>
      </c>
    </row>
    <row r="24" spans="1:45" ht="13.5" customHeight="1" x14ac:dyDescent="0.55000000000000004">
      <c r="A24" s="21" t="s">
        <v>44</v>
      </c>
      <c r="B24" s="22" t="s">
        <v>81</v>
      </c>
      <c r="C24" s="21" t="s">
        <v>82</v>
      </c>
      <c r="D24" s="23">
        <v>31452</v>
      </c>
      <c r="E24" s="23">
        <v>27937</v>
      </c>
      <c r="F24" s="23">
        <v>3488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3488</v>
      </c>
      <c r="M24" s="23">
        <v>0</v>
      </c>
      <c r="N24" s="23">
        <v>27</v>
      </c>
      <c r="O24" s="23">
        <v>0</v>
      </c>
      <c r="P24" s="23">
        <v>28268</v>
      </c>
      <c r="Q24" s="23">
        <v>27937</v>
      </c>
      <c r="R24" s="23">
        <v>331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331</v>
      </c>
      <c r="Y24" s="23">
        <v>0</v>
      </c>
      <c r="Z24" s="23">
        <v>4115</v>
      </c>
      <c r="AA24" s="23">
        <v>27</v>
      </c>
      <c r="AB24" s="23">
        <v>4088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>
        <v>0</v>
      </c>
    </row>
    <row r="25" spans="1:45" ht="13.5" customHeight="1" x14ac:dyDescent="0.55000000000000004">
      <c r="A25" s="21" t="s">
        <v>44</v>
      </c>
      <c r="B25" s="22" t="s">
        <v>83</v>
      </c>
      <c r="C25" s="21" t="s">
        <v>84</v>
      </c>
      <c r="D25" s="23">
        <v>31740</v>
      </c>
      <c r="E25" s="23">
        <v>28849</v>
      </c>
      <c r="F25" s="23">
        <v>2601</v>
      </c>
      <c r="G25" s="23">
        <v>624</v>
      </c>
      <c r="H25" s="23">
        <v>0</v>
      </c>
      <c r="I25" s="23">
        <v>0</v>
      </c>
      <c r="J25" s="23">
        <v>0</v>
      </c>
      <c r="K25" s="23">
        <v>0</v>
      </c>
      <c r="L25" s="23">
        <v>1977</v>
      </c>
      <c r="M25" s="23">
        <v>0</v>
      </c>
      <c r="N25" s="23">
        <v>0</v>
      </c>
      <c r="O25" s="23">
        <v>290</v>
      </c>
      <c r="P25" s="23">
        <v>29549</v>
      </c>
      <c r="Q25" s="23">
        <v>28849</v>
      </c>
      <c r="R25" s="23">
        <v>700</v>
      </c>
      <c r="S25" s="23">
        <v>505</v>
      </c>
      <c r="T25" s="23">
        <v>0</v>
      </c>
      <c r="U25" s="23">
        <v>0</v>
      </c>
      <c r="V25" s="23">
        <v>0</v>
      </c>
      <c r="W25" s="23">
        <v>0</v>
      </c>
      <c r="X25" s="23">
        <v>195</v>
      </c>
      <c r="Y25" s="23">
        <v>0</v>
      </c>
      <c r="Z25" s="23">
        <v>4500</v>
      </c>
      <c r="AA25" s="23">
        <v>0</v>
      </c>
      <c r="AB25" s="23">
        <v>4469</v>
      </c>
      <c r="AC25" s="23">
        <v>31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31</v>
      </c>
      <c r="AJ25" s="23">
        <v>0</v>
      </c>
      <c r="AK25" s="21">
        <v>0</v>
      </c>
      <c r="AL25" s="21">
        <v>0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</row>
    <row r="26" spans="1:45" ht="13.5" customHeight="1" x14ac:dyDescent="0.55000000000000004">
      <c r="A26" s="21" t="s">
        <v>44</v>
      </c>
      <c r="B26" s="22" t="s">
        <v>85</v>
      </c>
      <c r="C26" s="21" t="s">
        <v>86</v>
      </c>
      <c r="D26" s="23">
        <v>49102</v>
      </c>
      <c r="E26" s="23">
        <v>42718</v>
      </c>
      <c r="F26" s="23">
        <v>6384</v>
      </c>
      <c r="G26" s="23">
        <v>2245</v>
      </c>
      <c r="H26" s="23">
        <v>0</v>
      </c>
      <c r="I26" s="23">
        <v>0</v>
      </c>
      <c r="J26" s="23">
        <v>0</v>
      </c>
      <c r="K26" s="23">
        <v>0</v>
      </c>
      <c r="L26" s="23">
        <v>4139</v>
      </c>
      <c r="M26" s="23">
        <v>0</v>
      </c>
      <c r="N26" s="23">
        <v>0</v>
      </c>
      <c r="O26" s="23">
        <v>0</v>
      </c>
      <c r="P26" s="23">
        <v>45211</v>
      </c>
      <c r="Q26" s="23">
        <v>42718</v>
      </c>
      <c r="R26" s="23">
        <v>2493</v>
      </c>
      <c r="S26" s="23">
        <v>1989</v>
      </c>
      <c r="T26" s="23">
        <v>0</v>
      </c>
      <c r="U26" s="23">
        <v>0</v>
      </c>
      <c r="V26" s="23">
        <v>0</v>
      </c>
      <c r="W26" s="23">
        <v>0</v>
      </c>
      <c r="X26" s="23">
        <v>504</v>
      </c>
      <c r="Y26" s="23">
        <v>0</v>
      </c>
      <c r="Z26" s="23">
        <v>5303</v>
      </c>
      <c r="AA26" s="23">
        <v>0</v>
      </c>
      <c r="AB26" s="23">
        <v>5303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1">
        <v>0</v>
      </c>
      <c r="AL26" s="21">
        <v>0</v>
      </c>
      <c r="AM26" s="21">
        <v>0</v>
      </c>
      <c r="AN26" s="21">
        <v>0</v>
      </c>
      <c r="AO26" s="21">
        <v>0</v>
      </c>
      <c r="AP26" s="21">
        <v>0</v>
      </c>
      <c r="AQ26" s="21">
        <v>0</v>
      </c>
      <c r="AR26" s="21">
        <v>0</v>
      </c>
      <c r="AS26" s="21">
        <v>0</v>
      </c>
    </row>
    <row r="27" spans="1:45" ht="13.5" customHeight="1" x14ac:dyDescent="0.55000000000000004">
      <c r="A27" s="21" t="s">
        <v>44</v>
      </c>
      <c r="B27" s="22" t="s">
        <v>87</v>
      </c>
      <c r="C27" s="21" t="s">
        <v>88</v>
      </c>
      <c r="D27" s="23">
        <v>41162</v>
      </c>
      <c r="E27" s="23">
        <v>32004</v>
      </c>
      <c r="F27" s="23">
        <v>8937</v>
      </c>
      <c r="G27" s="23">
        <v>7714</v>
      </c>
      <c r="H27" s="23">
        <v>0</v>
      </c>
      <c r="I27" s="23">
        <v>0</v>
      </c>
      <c r="J27" s="23">
        <v>0</v>
      </c>
      <c r="K27" s="23">
        <v>0</v>
      </c>
      <c r="L27" s="23">
        <v>1223</v>
      </c>
      <c r="M27" s="23">
        <v>0</v>
      </c>
      <c r="N27" s="23">
        <v>0</v>
      </c>
      <c r="O27" s="23">
        <v>221</v>
      </c>
      <c r="P27" s="23">
        <v>39196</v>
      </c>
      <c r="Q27" s="23">
        <v>32004</v>
      </c>
      <c r="R27" s="23">
        <v>7192</v>
      </c>
      <c r="S27" s="23">
        <v>7099</v>
      </c>
      <c r="T27" s="23">
        <v>0</v>
      </c>
      <c r="U27" s="23">
        <v>0</v>
      </c>
      <c r="V27" s="23">
        <v>0</v>
      </c>
      <c r="W27" s="23">
        <v>0</v>
      </c>
      <c r="X27" s="23">
        <v>93</v>
      </c>
      <c r="Y27" s="23">
        <v>0</v>
      </c>
      <c r="Z27" s="23">
        <v>4087</v>
      </c>
      <c r="AA27" s="23">
        <v>0</v>
      </c>
      <c r="AB27" s="23">
        <v>4087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1">
        <v>0</v>
      </c>
      <c r="AL27" s="21">
        <v>0</v>
      </c>
      <c r="AM27" s="21">
        <v>0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</row>
    <row r="28" spans="1:45" ht="13.5" customHeight="1" x14ac:dyDescent="0.55000000000000004">
      <c r="A28" s="21" t="s">
        <v>44</v>
      </c>
      <c r="B28" s="22" t="s">
        <v>89</v>
      </c>
      <c r="C28" s="21" t="s">
        <v>90</v>
      </c>
      <c r="D28" s="23">
        <v>18998</v>
      </c>
      <c r="E28" s="23">
        <v>17837</v>
      </c>
      <c r="F28" s="23">
        <v>1064</v>
      </c>
      <c r="G28" s="23">
        <v>622</v>
      </c>
      <c r="H28" s="23">
        <v>0</v>
      </c>
      <c r="I28" s="23">
        <v>0</v>
      </c>
      <c r="J28" s="23">
        <v>0</v>
      </c>
      <c r="K28" s="23">
        <v>0</v>
      </c>
      <c r="L28" s="23">
        <v>442</v>
      </c>
      <c r="M28" s="23">
        <v>0</v>
      </c>
      <c r="N28" s="23">
        <v>0</v>
      </c>
      <c r="O28" s="23">
        <v>97</v>
      </c>
      <c r="P28" s="23">
        <v>18433</v>
      </c>
      <c r="Q28" s="23">
        <v>17837</v>
      </c>
      <c r="R28" s="23">
        <v>596</v>
      </c>
      <c r="S28" s="23">
        <v>489</v>
      </c>
      <c r="T28" s="23">
        <v>0</v>
      </c>
      <c r="U28" s="23">
        <v>0</v>
      </c>
      <c r="V28" s="23">
        <v>0</v>
      </c>
      <c r="W28" s="23">
        <v>0</v>
      </c>
      <c r="X28" s="23">
        <v>107</v>
      </c>
      <c r="Y28" s="23">
        <v>0</v>
      </c>
      <c r="Z28" s="23">
        <v>2428</v>
      </c>
      <c r="AA28" s="23">
        <v>0</v>
      </c>
      <c r="AB28" s="23">
        <v>2428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1">
        <v>0</v>
      </c>
      <c r="AL28" s="21">
        <v>0</v>
      </c>
      <c r="AM28" s="21">
        <v>0</v>
      </c>
      <c r="AN28" s="21">
        <v>0</v>
      </c>
      <c r="AO28" s="21">
        <v>0</v>
      </c>
      <c r="AP28" s="21">
        <v>0</v>
      </c>
      <c r="AQ28" s="21">
        <v>0</v>
      </c>
      <c r="AR28" s="21">
        <v>0</v>
      </c>
      <c r="AS28" s="21">
        <v>0</v>
      </c>
    </row>
    <row r="29" spans="1:45" ht="13.5" customHeight="1" x14ac:dyDescent="0.55000000000000004">
      <c r="A29" s="21" t="s">
        <v>44</v>
      </c>
      <c r="B29" s="22" t="s">
        <v>91</v>
      </c>
      <c r="C29" s="21" t="s">
        <v>92</v>
      </c>
      <c r="D29" s="23">
        <v>29810</v>
      </c>
      <c r="E29" s="23">
        <v>27656</v>
      </c>
      <c r="F29" s="23">
        <v>2154</v>
      </c>
      <c r="G29" s="23">
        <v>1552</v>
      </c>
      <c r="H29" s="23">
        <v>0</v>
      </c>
      <c r="I29" s="23">
        <v>0</v>
      </c>
      <c r="J29" s="23">
        <v>0</v>
      </c>
      <c r="K29" s="23">
        <v>0</v>
      </c>
      <c r="L29" s="23">
        <v>602</v>
      </c>
      <c r="M29" s="23">
        <v>0</v>
      </c>
      <c r="N29" s="23">
        <v>0</v>
      </c>
      <c r="O29" s="23">
        <v>0</v>
      </c>
      <c r="P29" s="23">
        <v>29199</v>
      </c>
      <c r="Q29" s="23">
        <v>27656</v>
      </c>
      <c r="R29" s="23">
        <v>1543</v>
      </c>
      <c r="S29" s="23">
        <v>1392</v>
      </c>
      <c r="T29" s="23">
        <v>0</v>
      </c>
      <c r="U29" s="23">
        <v>0</v>
      </c>
      <c r="V29" s="23">
        <v>0</v>
      </c>
      <c r="W29" s="23">
        <v>0</v>
      </c>
      <c r="X29" s="23">
        <v>151</v>
      </c>
      <c r="Y29" s="23">
        <v>0</v>
      </c>
      <c r="Z29" s="23">
        <v>3866</v>
      </c>
      <c r="AA29" s="23">
        <v>0</v>
      </c>
      <c r="AB29" s="23">
        <v>3866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1">
        <v>0</v>
      </c>
      <c r="AL29" s="21">
        <v>0</v>
      </c>
      <c r="AM29" s="21">
        <v>0</v>
      </c>
      <c r="AN29" s="21">
        <v>0</v>
      </c>
      <c r="AO29" s="21">
        <v>0</v>
      </c>
      <c r="AP29" s="21">
        <v>0</v>
      </c>
      <c r="AQ29" s="21">
        <v>0</v>
      </c>
      <c r="AR29" s="21">
        <v>0</v>
      </c>
      <c r="AS29" s="21">
        <v>0</v>
      </c>
    </row>
    <row r="30" spans="1:45" ht="13.5" customHeight="1" x14ac:dyDescent="0.55000000000000004">
      <c r="A30" s="21" t="s">
        <v>44</v>
      </c>
      <c r="B30" s="22" t="s">
        <v>93</v>
      </c>
      <c r="C30" s="21" t="s">
        <v>94</v>
      </c>
      <c r="D30" s="23">
        <v>36258</v>
      </c>
      <c r="E30" s="23">
        <v>31538</v>
      </c>
      <c r="F30" s="23">
        <v>4720</v>
      </c>
      <c r="G30" s="23">
        <v>1016</v>
      </c>
      <c r="H30" s="23">
        <v>0</v>
      </c>
      <c r="I30" s="23">
        <v>0</v>
      </c>
      <c r="J30" s="23">
        <v>0</v>
      </c>
      <c r="K30" s="23">
        <v>0</v>
      </c>
      <c r="L30" s="23">
        <v>3704</v>
      </c>
      <c r="M30" s="23">
        <v>0</v>
      </c>
      <c r="N30" s="23">
        <v>0</v>
      </c>
      <c r="O30" s="23">
        <v>0</v>
      </c>
      <c r="P30" s="23">
        <v>32839</v>
      </c>
      <c r="Q30" s="23">
        <v>31538</v>
      </c>
      <c r="R30" s="23">
        <v>1301</v>
      </c>
      <c r="S30" s="23">
        <v>750</v>
      </c>
      <c r="T30" s="23">
        <v>0</v>
      </c>
      <c r="U30" s="23">
        <v>0</v>
      </c>
      <c r="V30" s="23">
        <v>0</v>
      </c>
      <c r="W30" s="23">
        <v>0</v>
      </c>
      <c r="X30" s="23">
        <v>551</v>
      </c>
      <c r="Y30" s="23">
        <v>0</v>
      </c>
      <c r="Z30" s="23">
        <v>5236</v>
      </c>
      <c r="AA30" s="23">
        <v>0</v>
      </c>
      <c r="AB30" s="23">
        <v>5236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1">
        <v>0</v>
      </c>
      <c r="AL30" s="21">
        <v>0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21">
        <v>0</v>
      </c>
      <c r="AS30" s="21">
        <v>0</v>
      </c>
    </row>
    <row r="31" spans="1:45" ht="13.5" customHeight="1" x14ac:dyDescent="0.55000000000000004">
      <c r="A31" s="21" t="s">
        <v>44</v>
      </c>
      <c r="B31" s="22" t="s">
        <v>95</v>
      </c>
      <c r="C31" s="21" t="s">
        <v>96</v>
      </c>
      <c r="D31" s="23">
        <v>25625</v>
      </c>
      <c r="E31" s="23">
        <v>23686</v>
      </c>
      <c r="F31" s="23">
        <v>1547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1547</v>
      </c>
      <c r="M31" s="23">
        <v>0</v>
      </c>
      <c r="N31" s="23">
        <v>0</v>
      </c>
      <c r="O31" s="23">
        <v>392</v>
      </c>
      <c r="P31" s="23">
        <v>23728</v>
      </c>
      <c r="Q31" s="23">
        <v>23686</v>
      </c>
      <c r="R31" s="23">
        <v>42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42</v>
      </c>
      <c r="Y31" s="23">
        <v>0</v>
      </c>
      <c r="Z31" s="23">
        <v>1272</v>
      </c>
      <c r="AA31" s="23">
        <v>0</v>
      </c>
      <c r="AB31" s="23">
        <v>1272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1">
        <v>0</v>
      </c>
      <c r="AL31" s="21">
        <v>0</v>
      </c>
      <c r="AM31" s="21">
        <v>0</v>
      </c>
      <c r="AN31" s="21">
        <v>0</v>
      </c>
      <c r="AO31" s="21">
        <v>0</v>
      </c>
      <c r="AP31" s="21">
        <v>0</v>
      </c>
      <c r="AQ31" s="21">
        <v>0</v>
      </c>
      <c r="AR31" s="21">
        <v>0</v>
      </c>
      <c r="AS31" s="21">
        <v>0</v>
      </c>
    </row>
    <row r="32" spans="1:45" ht="13.5" customHeight="1" x14ac:dyDescent="0.55000000000000004">
      <c r="A32" s="21" t="s">
        <v>44</v>
      </c>
      <c r="B32" s="22" t="s">
        <v>97</v>
      </c>
      <c r="C32" s="21" t="s">
        <v>98</v>
      </c>
      <c r="D32" s="23">
        <v>13151</v>
      </c>
      <c r="E32" s="23">
        <v>11270</v>
      </c>
      <c r="F32" s="23">
        <v>1881</v>
      </c>
      <c r="G32" s="23">
        <v>822</v>
      </c>
      <c r="H32" s="23">
        <v>0</v>
      </c>
      <c r="I32" s="23">
        <v>0</v>
      </c>
      <c r="J32" s="23">
        <v>0</v>
      </c>
      <c r="K32" s="23">
        <v>0</v>
      </c>
      <c r="L32" s="23">
        <v>1059</v>
      </c>
      <c r="M32" s="23">
        <v>0</v>
      </c>
      <c r="N32" s="23">
        <v>0</v>
      </c>
      <c r="O32" s="23">
        <v>0</v>
      </c>
      <c r="P32" s="23">
        <v>12204</v>
      </c>
      <c r="Q32" s="23">
        <v>11270</v>
      </c>
      <c r="R32" s="23">
        <v>934</v>
      </c>
      <c r="S32" s="23">
        <v>728</v>
      </c>
      <c r="T32" s="23">
        <v>0</v>
      </c>
      <c r="U32" s="23">
        <v>0</v>
      </c>
      <c r="V32" s="23">
        <v>0</v>
      </c>
      <c r="W32" s="23">
        <v>0</v>
      </c>
      <c r="X32" s="23">
        <v>206</v>
      </c>
      <c r="Y32" s="23">
        <v>0</v>
      </c>
      <c r="Z32" s="23">
        <v>1431</v>
      </c>
      <c r="AA32" s="23">
        <v>0</v>
      </c>
      <c r="AB32" s="23">
        <v>1431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1">
        <v>0</v>
      </c>
      <c r="AL32" s="21">
        <v>0</v>
      </c>
      <c r="AM32" s="21">
        <v>0</v>
      </c>
      <c r="AN32" s="21">
        <v>0</v>
      </c>
      <c r="AO32" s="21">
        <v>0</v>
      </c>
      <c r="AP32" s="21">
        <v>0</v>
      </c>
      <c r="AQ32" s="21">
        <v>0</v>
      </c>
      <c r="AR32" s="21">
        <v>0</v>
      </c>
      <c r="AS32" s="21">
        <v>0</v>
      </c>
    </row>
    <row r="33" spans="1:45" ht="13.5" customHeight="1" x14ac:dyDescent="0.55000000000000004">
      <c r="A33" s="21" t="s">
        <v>44</v>
      </c>
      <c r="B33" s="22" t="s">
        <v>99</v>
      </c>
      <c r="C33" s="21" t="s">
        <v>100</v>
      </c>
      <c r="D33" s="23">
        <v>20559</v>
      </c>
      <c r="E33" s="23">
        <v>18196</v>
      </c>
      <c r="F33" s="23">
        <v>2262</v>
      </c>
      <c r="G33" s="23">
        <v>1841</v>
      </c>
      <c r="H33" s="23">
        <v>0</v>
      </c>
      <c r="I33" s="23">
        <v>0</v>
      </c>
      <c r="J33" s="23">
        <v>0</v>
      </c>
      <c r="K33" s="23">
        <v>0</v>
      </c>
      <c r="L33" s="23">
        <v>421</v>
      </c>
      <c r="M33" s="23">
        <v>0</v>
      </c>
      <c r="N33" s="23">
        <v>0</v>
      </c>
      <c r="O33" s="23">
        <v>101</v>
      </c>
      <c r="P33" s="23">
        <v>20053</v>
      </c>
      <c r="Q33" s="23">
        <v>18196</v>
      </c>
      <c r="R33" s="23">
        <v>1857</v>
      </c>
      <c r="S33" s="23">
        <v>1763</v>
      </c>
      <c r="T33" s="23">
        <v>0</v>
      </c>
      <c r="U33" s="23">
        <v>0</v>
      </c>
      <c r="V33" s="23">
        <v>0</v>
      </c>
      <c r="W33" s="23">
        <v>0</v>
      </c>
      <c r="X33" s="23">
        <v>94</v>
      </c>
      <c r="Y33" s="23">
        <v>0</v>
      </c>
      <c r="Z33" s="23">
        <v>2697</v>
      </c>
      <c r="AA33" s="23">
        <v>0</v>
      </c>
      <c r="AB33" s="23">
        <v>2697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1">
        <v>0</v>
      </c>
      <c r="AL33" s="21">
        <v>0</v>
      </c>
      <c r="AM33" s="21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0</v>
      </c>
      <c r="AS33" s="21">
        <v>0</v>
      </c>
    </row>
    <row r="34" spans="1:45" ht="13.5" customHeight="1" x14ac:dyDescent="0.55000000000000004">
      <c r="A34" s="21" t="s">
        <v>44</v>
      </c>
      <c r="B34" s="22" t="s">
        <v>101</v>
      </c>
      <c r="C34" s="21" t="s">
        <v>102</v>
      </c>
      <c r="D34" s="23">
        <v>155142</v>
      </c>
      <c r="E34" s="23">
        <v>143563</v>
      </c>
      <c r="F34" s="23">
        <v>11255</v>
      </c>
      <c r="G34" s="23">
        <v>4856</v>
      </c>
      <c r="H34" s="23">
        <v>0</v>
      </c>
      <c r="I34" s="23">
        <v>0</v>
      </c>
      <c r="J34" s="23">
        <v>0</v>
      </c>
      <c r="K34" s="23">
        <v>0</v>
      </c>
      <c r="L34" s="23">
        <v>6399</v>
      </c>
      <c r="M34" s="23">
        <v>0</v>
      </c>
      <c r="N34" s="23">
        <v>0</v>
      </c>
      <c r="O34" s="23">
        <v>324</v>
      </c>
      <c r="P34" s="23">
        <v>148151</v>
      </c>
      <c r="Q34" s="23">
        <v>143563</v>
      </c>
      <c r="R34" s="23">
        <v>4588</v>
      </c>
      <c r="S34" s="23">
        <v>3931</v>
      </c>
      <c r="T34" s="23">
        <v>0</v>
      </c>
      <c r="U34" s="23">
        <v>0</v>
      </c>
      <c r="V34" s="23">
        <v>0</v>
      </c>
      <c r="W34" s="23">
        <v>0</v>
      </c>
      <c r="X34" s="23">
        <v>657</v>
      </c>
      <c r="Y34" s="23">
        <v>0</v>
      </c>
      <c r="Z34" s="23">
        <v>22561</v>
      </c>
      <c r="AA34" s="23">
        <v>0</v>
      </c>
      <c r="AB34" s="23">
        <v>22439</v>
      </c>
      <c r="AC34" s="23">
        <v>122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122</v>
      </c>
      <c r="AJ34" s="23">
        <v>0</v>
      </c>
      <c r="AK34" s="21">
        <v>0</v>
      </c>
      <c r="AL34" s="21">
        <v>0</v>
      </c>
      <c r="AM34" s="21">
        <v>0</v>
      </c>
      <c r="AN34" s="21">
        <v>0</v>
      </c>
      <c r="AO34" s="21">
        <v>0</v>
      </c>
      <c r="AP34" s="21">
        <v>0</v>
      </c>
      <c r="AQ34" s="21">
        <v>0</v>
      </c>
      <c r="AR34" s="21">
        <v>0</v>
      </c>
      <c r="AS34" s="21">
        <v>0</v>
      </c>
    </row>
    <row r="35" spans="1:45" ht="13.5" customHeight="1" x14ac:dyDescent="0.55000000000000004">
      <c r="A35" s="21" t="s">
        <v>44</v>
      </c>
      <c r="B35" s="22" t="s">
        <v>103</v>
      </c>
      <c r="C35" s="21" t="s">
        <v>104</v>
      </c>
      <c r="D35" s="23">
        <v>19565</v>
      </c>
      <c r="E35" s="23">
        <v>17011</v>
      </c>
      <c r="F35" s="23">
        <v>1569</v>
      </c>
      <c r="G35" s="23">
        <v>508</v>
      </c>
      <c r="H35" s="23">
        <v>0</v>
      </c>
      <c r="I35" s="23">
        <v>0</v>
      </c>
      <c r="J35" s="23">
        <v>0</v>
      </c>
      <c r="K35" s="23">
        <v>0</v>
      </c>
      <c r="L35" s="23">
        <v>1061</v>
      </c>
      <c r="M35" s="23">
        <v>0</v>
      </c>
      <c r="N35" s="23">
        <v>0</v>
      </c>
      <c r="O35" s="23">
        <v>985</v>
      </c>
      <c r="P35" s="23">
        <v>17573</v>
      </c>
      <c r="Q35" s="23">
        <v>17011</v>
      </c>
      <c r="R35" s="23">
        <v>562</v>
      </c>
      <c r="S35" s="23">
        <v>319</v>
      </c>
      <c r="T35" s="23">
        <v>0</v>
      </c>
      <c r="U35" s="23">
        <v>0</v>
      </c>
      <c r="V35" s="23">
        <v>0</v>
      </c>
      <c r="W35" s="23">
        <v>0</v>
      </c>
      <c r="X35" s="23">
        <v>243</v>
      </c>
      <c r="Y35" s="23">
        <v>0</v>
      </c>
      <c r="Z35" s="23">
        <v>2486</v>
      </c>
      <c r="AA35" s="23">
        <v>0</v>
      </c>
      <c r="AB35" s="23">
        <v>2486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1">
        <v>0</v>
      </c>
      <c r="AL35" s="21">
        <v>0</v>
      </c>
      <c r="AM35" s="21">
        <v>0</v>
      </c>
      <c r="AN35" s="21">
        <v>0</v>
      </c>
      <c r="AO35" s="21">
        <v>0</v>
      </c>
      <c r="AP35" s="21">
        <v>0</v>
      </c>
      <c r="AQ35" s="21">
        <v>0</v>
      </c>
      <c r="AR35" s="21">
        <v>0</v>
      </c>
      <c r="AS35" s="21">
        <v>0</v>
      </c>
    </row>
    <row r="36" spans="1:45" ht="13.5" customHeight="1" x14ac:dyDescent="0.55000000000000004">
      <c r="A36" s="21" t="s">
        <v>44</v>
      </c>
      <c r="B36" s="22" t="s">
        <v>105</v>
      </c>
      <c r="C36" s="21" t="s">
        <v>106</v>
      </c>
      <c r="D36" s="23">
        <v>13527</v>
      </c>
      <c r="E36" s="23">
        <v>11928</v>
      </c>
      <c r="F36" s="23">
        <v>1599</v>
      </c>
      <c r="G36" s="23">
        <v>1006</v>
      </c>
      <c r="H36" s="23">
        <v>0</v>
      </c>
      <c r="I36" s="23">
        <v>0</v>
      </c>
      <c r="J36" s="23">
        <v>0</v>
      </c>
      <c r="K36" s="23">
        <v>0</v>
      </c>
      <c r="L36" s="23">
        <v>593</v>
      </c>
      <c r="M36" s="23">
        <v>0</v>
      </c>
      <c r="N36" s="23">
        <v>0</v>
      </c>
      <c r="O36" s="23">
        <v>0</v>
      </c>
      <c r="P36" s="23">
        <v>12508</v>
      </c>
      <c r="Q36" s="23">
        <v>11928</v>
      </c>
      <c r="R36" s="23">
        <v>580</v>
      </c>
      <c r="S36" s="23">
        <v>568</v>
      </c>
      <c r="T36" s="23">
        <v>0</v>
      </c>
      <c r="U36" s="23">
        <v>0</v>
      </c>
      <c r="V36" s="23">
        <v>0</v>
      </c>
      <c r="W36" s="23">
        <v>0</v>
      </c>
      <c r="X36" s="23">
        <v>12</v>
      </c>
      <c r="Y36" s="23">
        <v>0</v>
      </c>
      <c r="Z36" s="23">
        <v>1665</v>
      </c>
      <c r="AA36" s="23">
        <v>0</v>
      </c>
      <c r="AB36" s="23">
        <v>1573</v>
      </c>
      <c r="AC36" s="23">
        <v>92</v>
      </c>
      <c r="AD36" s="23">
        <v>91</v>
      </c>
      <c r="AE36" s="23">
        <v>0</v>
      </c>
      <c r="AF36" s="23">
        <v>0</v>
      </c>
      <c r="AG36" s="23">
        <v>0</v>
      </c>
      <c r="AH36" s="23">
        <v>0</v>
      </c>
      <c r="AI36" s="23">
        <v>1</v>
      </c>
      <c r="AJ36" s="23">
        <v>0</v>
      </c>
      <c r="AK36" s="21">
        <v>0</v>
      </c>
      <c r="AL36" s="21">
        <v>0</v>
      </c>
      <c r="AM36" s="21">
        <v>0</v>
      </c>
      <c r="AN36" s="21">
        <v>0</v>
      </c>
      <c r="AO36" s="21">
        <v>0</v>
      </c>
      <c r="AP36" s="21">
        <v>0</v>
      </c>
      <c r="AQ36" s="21">
        <v>0</v>
      </c>
      <c r="AR36" s="21">
        <v>0</v>
      </c>
      <c r="AS36" s="21">
        <v>0</v>
      </c>
    </row>
    <row r="37" spans="1:45" ht="13.5" customHeight="1" x14ac:dyDescent="0.55000000000000004">
      <c r="A37" s="21" t="s">
        <v>44</v>
      </c>
      <c r="B37" s="22" t="s">
        <v>107</v>
      </c>
      <c r="C37" s="21" t="s">
        <v>108</v>
      </c>
      <c r="D37" s="23">
        <v>18261</v>
      </c>
      <c r="E37" s="23">
        <v>15136</v>
      </c>
      <c r="F37" s="23">
        <v>2437</v>
      </c>
      <c r="G37" s="23">
        <v>1044</v>
      </c>
      <c r="H37" s="23">
        <v>0</v>
      </c>
      <c r="I37" s="23">
        <v>0</v>
      </c>
      <c r="J37" s="23">
        <v>0</v>
      </c>
      <c r="K37" s="23">
        <v>0</v>
      </c>
      <c r="L37" s="23">
        <v>1393</v>
      </c>
      <c r="M37" s="23">
        <v>0</v>
      </c>
      <c r="N37" s="23">
        <v>1</v>
      </c>
      <c r="O37" s="23">
        <v>687</v>
      </c>
      <c r="P37" s="23">
        <v>16067</v>
      </c>
      <c r="Q37" s="23">
        <v>15136</v>
      </c>
      <c r="R37" s="23">
        <v>931</v>
      </c>
      <c r="S37" s="23">
        <v>860</v>
      </c>
      <c r="T37" s="23">
        <v>0</v>
      </c>
      <c r="U37" s="23">
        <v>0</v>
      </c>
      <c r="V37" s="23">
        <v>0</v>
      </c>
      <c r="W37" s="23">
        <v>0</v>
      </c>
      <c r="X37" s="23">
        <v>71</v>
      </c>
      <c r="Y37" s="23">
        <v>0</v>
      </c>
      <c r="Z37" s="23">
        <v>2123</v>
      </c>
      <c r="AA37" s="23">
        <v>1</v>
      </c>
      <c r="AB37" s="23">
        <v>2079</v>
      </c>
      <c r="AC37" s="23">
        <v>43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43</v>
      </c>
      <c r="AJ37" s="23">
        <v>0</v>
      </c>
      <c r="AK37" s="21">
        <v>0</v>
      </c>
      <c r="AL37" s="21">
        <v>0</v>
      </c>
      <c r="AM37" s="21">
        <v>0</v>
      </c>
      <c r="AN37" s="21">
        <v>0</v>
      </c>
      <c r="AO37" s="21">
        <v>0</v>
      </c>
      <c r="AP37" s="21">
        <v>0</v>
      </c>
      <c r="AQ37" s="21">
        <v>0</v>
      </c>
      <c r="AR37" s="21">
        <v>0</v>
      </c>
      <c r="AS37" s="21">
        <v>0</v>
      </c>
    </row>
    <row r="38" spans="1:45" ht="13.5" customHeight="1" x14ac:dyDescent="0.55000000000000004">
      <c r="A38" s="21" t="s">
        <v>44</v>
      </c>
      <c r="B38" s="22" t="s">
        <v>109</v>
      </c>
      <c r="C38" s="21" t="s">
        <v>110</v>
      </c>
      <c r="D38" s="23">
        <v>14597</v>
      </c>
      <c r="E38" s="23">
        <v>12389</v>
      </c>
      <c r="F38" s="23">
        <v>2208</v>
      </c>
      <c r="G38" s="23">
        <v>1514</v>
      </c>
      <c r="H38" s="23">
        <v>0</v>
      </c>
      <c r="I38" s="23">
        <v>0</v>
      </c>
      <c r="J38" s="23">
        <v>0</v>
      </c>
      <c r="K38" s="23">
        <v>0</v>
      </c>
      <c r="L38" s="23">
        <v>694</v>
      </c>
      <c r="M38" s="23">
        <v>0</v>
      </c>
      <c r="N38" s="23">
        <v>0</v>
      </c>
      <c r="O38" s="23">
        <v>0</v>
      </c>
      <c r="P38" s="23">
        <v>13856</v>
      </c>
      <c r="Q38" s="23">
        <v>12389</v>
      </c>
      <c r="R38" s="23">
        <v>1467</v>
      </c>
      <c r="S38" s="23">
        <v>1467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1912</v>
      </c>
      <c r="AA38" s="23">
        <v>0</v>
      </c>
      <c r="AB38" s="23">
        <v>1912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1">
        <v>0</v>
      </c>
      <c r="AL38" s="21">
        <v>0</v>
      </c>
      <c r="AM38" s="21">
        <v>0</v>
      </c>
      <c r="AN38" s="21">
        <v>0</v>
      </c>
      <c r="AO38" s="21">
        <v>0</v>
      </c>
      <c r="AP38" s="21">
        <v>0</v>
      </c>
      <c r="AQ38" s="21">
        <v>0</v>
      </c>
      <c r="AR38" s="21">
        <v>0</v>
      </c>
      <c r="AS38" s="21">
        <v>0</v>
      </c>
    </row>
    <row r="39" spans="1:45" ht="13.5" customHeight="1" x14ac:dyDescent="0.55000000000000004">
      <c r="A39" s="21" t="s">
        <v>44</v>
      </c>
      <c r="B39" s="22" t="s">
        <v>111</v>
      </c>
      <c r="C39" s="21" t="s">
        <v>112</v>
      </c>
      <c r="D39" s="23">
        <v>14997</v>
      </c>
      <c r="E39" s="23">
        <v>12366</v>
      </c>
      <c r="F39" s="23">
        <v>1664</v>
      </c>
      <c r="G39" s="23">
        <v>568</v>
      </c>
      <c r="H39" s="23">
        <v>0</v>
      </c>
      <c r="I39" s="23">
        <v>0</v>
      </c>
      <c r="J39" s="23">
        <v>0</v>
      </c>
      <c r="K39" s="23">
        <v>0</v>
      </c>
      <c r="L39" s="23">
        <v>1096</v>
      </c>
      <c r="M39" s="23">
        <v>0</v>
      </c>
      <c r="N39" s="23">
        <v>0</v>
      </c>
      <c r="O39" s="23">
        <v>967</v>
      </c>
      <c r="P39" s="23">
        <v>12973</v>
      </c>
      <c r="Q39" s="23">
        <v>12366</v>
      </c>
      <c r="R39" s="23">
        <v>607</v>
      </c>
      <c r="S39" s="23">
        <v>355</v>
      </c>
      <c r="T39" s="23">
        <v>0</v>
      </c>
      <c r="U39" s="23">
        <v>0</v>
      </c>
      <c r="V39" s="23">
        <v>0</v>
      </c>
      <c r="W39" s="23">
        <v>0</v>
      </c>
      <c r="X39" s="23">
        <v>252</v>
      </c>
      <c r="Y39" s="23">
        <v>0</v>
      </c>
      <c r="Z39" s="23">
        <v>1887</v>
      </c>
      <c r="AA39" s="23">
        <v>0</v>
      </c>
      <c r="AB39" s="23">
        <v>1887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0</v>
      </c>
      <c r="AR39" s="21">
        <v>0</v>
      </c>
      <c r="AS39" s="21">
        <v>0</v>
      </c>
    </row>
    <row r="40" spans="1:45" ht="13.5" customHeight="1" x14ac:dyDescent="0.55000000000000004">
      <c r="A40" s="21" t="s">
        <v>44</v>
      </c>
      <c r="B40" s="22" t="s">
        <v>113</v>
      </c>
      <c r="C40" s="21" t="s">
        <v>114</v>
      </c>
      <c r="D40" s="23">
        <v>7179</v>
      </c>
      <c r="E40" s="23">
        <v>6422</v>
      </c>
      <c r="F40" s="23">
        <v>757</v>
      </c>
      <c r="G40" s="23">
        <v>752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5</v>
      </c>
      <c r="N40" s="23">
        <v>0</v>
      </c>
      <c r="O40" s="23">
        <v>0</v>
      </c>
      <c r="P40" s="23">
        <v>6422</v>
      </c>
      <c r="Q40" s="23">
        <v>6422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755</v>
      </c>
      <c r="AA40" s="23">
        <v>0</v>
      </c>
      <c r="AB40" s="23">
        <v>693</v>
      </c>
      <c r="AC40" s="23">
        <v>62</v>
      </c>
      <c r="AD40" s="23">
        <v>61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1</v>
      </c>
      <c r="AK40" s="21">
        <v>0</v>
      </c>
      <c r="AL40" s="21">
        <v>0</v>
      </c>
      <c r="AM40" s="21">
        <v>0</v>
      </c>
      <c r="AN40" s="21">
        <v>0</v>
      </c>
      <c r="AO40" s="21">
        <v>0</v>
      </c>
      <c r="AP40" s="21">
        <v>0</v>
      </c>
      <c r="AQ40" s="21">
        <v>0</v>
      </c>
      <c r="AR40" s="21">
        <v>0</v>
      </c>
      <c r="AS40" s="21">
        <v>0</v>
      </c>
    </row>
    <row r="41" spans="1:45" ht="13.5" customHeight="1" x14ac:dyDescent="0.55000000000000004">
      <c r="A41" s="21" t="s">
        <v>44</v>
      </c>
      <c r="B41" s="22" t="s">
        <v>115</v>
      </c>
      <c r="C41" s="21" t="s">
        <v>116</v>
      </c>
      <c r="D41" s="23">
        <v>4835</v>
      </c>
      <c r="E41" s="23">
        <v>3706</v>
      </c>
      <c r="F41" s="23">
        <v>712</v>
      </c>
      <c r="G41" s="23">
        <v>345</v>
      </c>
      <c r="H41" s="23">
        <v>0</v>
      </c>
      <c r="I41" s="23">
        <v>0</v>
      </c>
      <c r="J41" s="23">
        <v>0</v>
      </c>
      <c r="K41" s="23">
        <v>0</v>
      </c>
      <c r="L41" s="23">
        <v>367</v>
      </c>
      <c r="M41" s="23">
        <v>0</v>
      </c>
      <c r="N41" s="23">
        <v>0</v>
      </c>
      <c r="O41" s="23">
        <v>417</v>
      </c>
      <c r="P41" s="23">
        <v>3963</v>
      </c>
      <c r="Q41" s="23">
        <v>3706</v>
      </c>
      <c r="R41" s="23">
        <v>257</v>
      </c>
      <c r="S41" s="23">
        <v>257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332</v>
      </c>
      <c r="AA41" s="23">
        <v>0</v>
      </c>
      <c r="AB41" s="23">
        <v>278</v>
      </c>
      <c r="AC41" s="23">
        <v>54</v>
      </c>
      <c r="AD41" s="23">
        <v>54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1">
        <v>0</v>
      </c>
      <c r="AL41" s="21">
        <v>0</v>
      </c>
      <c r="AM41" s="21">
        <v>0</v>
      </c>
      <c r="AN41" s="21">
        <v>0</v>
      </c>
      <c r="AO41" s="21">
        <v>0</v>
      </c>
      <c r="AP41" s="21">
        <v>0</v>
      </c>
      <c r="AQ41" s="21">
        <v>0</v>
      </c>
      <c r="AR41" s="21">
        <v>0</v>
      </c>
      <c r="AS41" s="21">
        <v>0</v>
      </c>
    </row>
    <row r="42" spans="1:45" ht="13.5" customHeight="1" x14ac:dyDescent="0.55000000000000004">
      <c r="A42" s="21" t="s">
        <v>44</v>
      </c>
      <c r="B42" s="22" t="s">
        <v>117</v>
      </c>
      <c r="C42" s="21" t="s">
        <v>118</v>
      </c>
      <c r="D42" s="23">
        <v>2930</v>
      </c>
      <c r="E42" s="23">
        <v>2317</v>
      </c>
      <c r="F42" s="23">
        <v>416</v>
      </c>
      <c r="G42" s="23">
        <v>303</v>
      </c>
      <c r="H42" s="23">
        <v>0</v>
      </c>
      <c r="I42" s="23">
        <v>0</v>
      </c>
      <c r="J42" s="23">
        <v>0</v>
      </c>
      <c r="K42" s="23">
        <v>0</v>
      </c>
      <c r="L42" s="23">
        <v>113</v>
      </c>
      <c r="M42" s="23">
        <v>0</v>
      </c>
      <c r="N42" s="23">
        <v>0</v>
      </c>
      <c r="O42" s="23">
        <v>197</v>
      </c>
      <c r="P42" s="23">
        <v>2597</v>
      </c>
      <c r="Q42" s="23">
        <v>2317</v>
      </c>
      <c r="R42" s="23">
        <v>280</v>
      </c>
      <c r="S42" s="23">
        <v>278</v>
      </c>
      <c r="T42" s="23">
        <v>0</v>
      </c>
      <c r="U42" s="23">
        <v>0</v>
      </c>
      <c r="V42" s="23">
        <v>0</v>
      </c>
      <c r="W42" s="23">
        <v>0</v>
      </c>
      <c r="X42" s="23">
        <v>2</v>
      </c>
      <c r="Y42" s="23">
        <v>0</v>
      </c>
      <c r="Z42" s="23">
        <v>59</v>
      </c>
      <c r="AA42" s="23">
        <v>0</v>
      </c>
      <c r="AB42" s="23">
        <v>52</v>
      </c>
      <c r="AC42" s="23">
        <v>7</v>
      </c>
      <c r="AD42" s="23">
        <v>7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1">
        <v>0</v>
      </c>
      <c r="AL42" s="21">
        <v>0</v>
      </c>
      <c r="AM42" s="21">
        <v>0</v>
      </c>
      <c r="AN42" s="21">
        <v>0</v>
      </c>
      <c r="AO42" s="21">
        <v>0</v>
      </c>
      <c r="AP42" s="21">
        <v>0</v>
      </c>
      <c r="AQ42" s="21">
        <v>0</v>
      </c>
      <c r="AR42" s="21">
        <v>0</v>
      </c>
      <c r="AS42" s="21">
        <v>0</v>
      </c>
    </row>
    <row r="43" spans="1:45" ht="13.5" customHeight="1" x14ac:dyDescent="0.55000000000000004">
      <c r="A43" s="21" t="s">
        <v>44</v>
      </c>
      <c r="B43" s="22" t="s">
        <v>119</v>
      </c>
      <c r="C43" s="21" t="s">
        <v>120</v>
      </c>
      <c r="D43" s="23">
        <v>4790</v>
      </c>
      <c r="E43" s="23">
        <v>4129</v>
      </c>
      <c r="F43" s="23">
        <v>637</v>
      </c>
      <c r="G43" s="23">
        <v>0</v>
      </c>
      <c r="H43" s="23">
        <v>0</v>
      </c>
      <c r="I43" s="23">
        <v>0</v>
      </c>
      <c r="J43" s="23">
        <v>283</v>
      </c>
      <c r="K43" s="23">
        <v>45</v>
      </c>
      <c r="L43" s="23">
        <v>309</v>
      </c>
      <c r="M43" s="23">
        <v>0</v>
      </c>
      <c r="N43" s="23">
        <v>24</v>
      </c>
      <c r="O43" s="23">
        <v>0</v>
      </c>
      <c r="P43" s="23">
        <v>4129</v>
      </c>
      <c r="Q43" s="23">
        <v>4129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24</v>
      </c>
      <c r="AA43" s="23">
        <v>24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1">
        <v>0</v>
      </c>
      <c r="AL43" s="21">
        <v>0</v>
      </c>
      <c r="AM43" s="21">
        <v>0</v>
      </c>
      <c r="AN43" s="21">
        <v>0</v>
      </c>
      <c r="AO43" s="21">
        <v>0</v>
      </c>
      <c r="AP43" s="21">
        <v>0</v>
      </c>
      <c r="AQ43" s="21">
        <v>0</v>
      </c>
      <c r="AR43" s="21">
        <v>0</v>
      </c>
      <c r="AS43" s="21">
        <v>0</v>
      </c>
    </row>
    <row r="44" spans="1:45" ht="13.5" customHeight="1" x14ac:dyDescent="0.55000000000000004">
      <c r="A44" s="21" t="s">
        <v>44</v>
      </c>
      <c r="B44" s="22" t="s">
        <v>121</v>
      </c>
      <c r="C44" s="21" t="s">
        <v>122</v>
      </c>
      <c r="D44" s="23">
        <v>11594</v>
      </c>
      <c r="E44" s="23">
        <v>9015</v>
      </c>
      <c r="F44" s="23">
        <v>2108</v>
      </c>
      <c r="G44" s="23">
        <v>1336</v>
      </c>
      <c r="H44" s="23">
        <v>0</v>
      </c>
      <c r="I44" s="23">
        <v>0</v>
      </c>
      <c r="J44" s="23">
        <v>0</v>
      </c>
      <c r="K44" s="23">
        <v>0</v>
      </c>
      <c r="L44" s="23">
        <v>772</v>
      </c>
      <c r="M44" s="23">
        <v>0</v>
      </c>
      <c r="N44" s="23">
        <v>0</v>
      </c>
      <c r="O44" s="23">
        <v>471</v>
      </c>
      <c r="P44" s="23">
        <v>10215</v>
      </c>
      <c r="Q44" s="23">
        <v>9015</v>
      </c>
      <c r="R44" s="23">
        <v>1200</v>
      </c>
      <c r="S44" s="23">
        <v>1186</v>
      </c>
      <c r="T44" s="23">
        <v>0</v>
      </c>
      <c r="U44" s="23">
        <v>0</v>
      </c>
      <c r="V44" s="23">
        <v>0</v>
      </c>
      <c r="W44" s="23">
        <v>0</v>
      </c>
      <c r="X44" s="23">
        <v>14</v>
      </c>
      <c r="Y44" s="23">
        <v>0</v>
      </c>
      <c r="Z44" s="23">
        <v>1391</v>
      </c>
      <c r="AA44" s="23">
        <v>0</v>
      </c>
      <c r="AB44" s="23">
        <v>1391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1">
        <v>0</v>
      </c>
      <c r="AL44" s="21">
        <v>0</v>
      </c>
      <c r="AM44" s="21">
        <v>0</v>
      </c>
      <c r="AN44" s="21">
        <v>0</v>
      </c>
      <c r="AO44" s="21">
        <v>0</v>
      </c>
      <c r="AP44" s="21">
        <v>0</v>
      </c>
      <c r="AQ44" s="21">
        <v>0</v>
      </c>
      <c r="AR44" s="21">
        <v>0</v>
      </c>
      <c r="AS44" s="21">
        <v>0</v>
      </c>
    </row>
    <row r="45" spans="1:45" ht="13.5" customHeight="1" x14ac:dyDescent="0.55000000000000004">
      <c r="A45" s="21" t="s">
        <v>44</v>
      </c>
      <c r="B45" s="22" t="s">
        <v>123</v>
      </c>
      <c r="C45" s="21" t="s">
        <v>124</v>
      </c>
      <c r="D45" s="23">
        <v>2673</v>
      </c>
      <c r="E45" s="23">
        <v>2235</v>
      </c>
      <c r="F45" s="23">
        <v>405</v>
      </c>
      <c r="G45" s="23">
        <v>239</v>
      </c>
      <c r="H45" s="23">
        <v>22</v>
      </c>
      <c r="I45" s="23">
        <v>0</v>
      </c>
      <c r="J45" s="23">
        <v>0</v>
      </c>
      <c r="K45" s="23">
        <v>0</v>
      </c>
      <c r="L45" s="23">
        <v>144</v>
      </c>
      <c r="M45" s="23">
        <v>0</v>
      </c>
      <c r="N45" s="23">
        <v>0</v>
      </c>
      <c r="O45" s="23">
        <v>33</v>
      </c>
      <c r="P45" s="23">
        <v>2451</v>
      </c>
      <c r="Q45" s="23">
        <v>2235</v>
      </c>
      <c r="R45" s="23">
        <v>216</v>
      </c>
      <c r="S45" s="23">
        <v>205</v>
      </c>
      <c r="T45" s="23">
        <v>0</v>
      </c>
      <c r="U45" s="23">
        <v>0</v>
      </c>
      <c r="V45" s="23">
        <v>0</v>
      </c>
      <c r="W45" s="23">
        <v>0</v>
      </c>
      <c r="X45" s="23">
        <v>11</v>
      </c>
      <c r="Y45" s="23">
        <v>0</v>
      </c>
      <c r="Z45" s="23">
        <v>325</v>
      </c>
      <c r="AA45" s="23">
        <v>0</v>
      </c>
      <c r="AB45" s="23">
        <v>325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1">
        <v>0</v>
      </c>
      <c r="AL45" s="21">
        <v>0</v>
      </c>
      <c r="AM45" s="21">
        <v>0</v>
      </c>
      <c r="AN45" s="21">
        <v>0</v>
      </c>
      <c r="AO45" s="21">
        <v>0</v>
      </c>
      <c r="AP45" s="21">
        <v>0</v>
      </c>
      <c r="AQ45" s="21">
        <v>0</v>
      </c>
      <c r="AR45" s="21">
        <v>0</v>
      </c>
      <c r="AS45" s="21">
        <v>0</v>
      </c>
    </row>
    <row r="46" spans="1:45" ht="13.5" customHeight="1" x14ac:dyDescent="0.55000000000000004">
      <c r="A46" s="21" t="s">
        <v>44</v>
      </c>
      <c r="B46" s="22" t="s">
        <v>125</v>
      </c>
      <c r="C46" s="21" t="s">
        <v>126</v>
      </c>
      <c r="D46" s="23">
        <v>5193</v>
      </c>
      <c r="E46" s="23">
        <v>4570</v>
      </c>
      <c r="F46" s="23">
        <v>320</v>
      </c>
      <c r="G46" s="23">
        <v>320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303</v>
      </c>
      <c r="P46" s="23">
        <v>4706</v>
      </c>
      <c r="Q46" s="23">
        <v>4570</v>
      </c>
      <c r="R46" s="23">
        <v>136</v>
      </c>
      <c r="S46" s="23">
        <v>136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485</v>
      </c>
      <c r="AA46" s="23">
        <v>0</v>
      </c>
      <c r="AB46" s="23">
        <v>485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1">
        <v>0</v>
      </c>
      <c r="AL46" s="21">
        <v>0</v>
      </c>
      <c r="AM46" s="21">
        <v>0</v>
      </c>
      <c r="AN46" s="21">
        <v>0</v>
      </c>
      <c r="AO46" s="21">
        <v>0</v>
      </c>
      <c r="AP46" s="21">
        <v>0</v>
      </c>
      <c r="AQ46" s="21">
        <v>0</v>
      </c>
      <c r="AR46" s="21">
        <v>0</v>
      </c>
      <c r="AS46" s="21">
        <v>0</v>
      </c>
    </row>
    <row r="47" spans="1:45" ht="13.5" customHeight="1" x14ac:dyDescent="0.55000000000000004">
      <c r="A47" s="21" t="s">
        <v>44</v>
      </c>
      <c r="B47" s="22" t="s">
        <v>127</v>
      </c>
      <c r="C47" s="21" t="s">
        <v>128</v>
      </c>
      <c r="D47" s="23">
        <v>3116</v>
      </c>
      <c r="E47" s="23">
        <v>2322</v>
      </c>
      <c r="F47" s="23">
        <v>794</v>
      </c>
      <c r="G47" s="23">
        <v>584</v>
      </c>
      <c r="H47" s="23">
        <v>0</v>
      </c>
      <c r="I47" s="23">
        <v>0</v>
      </c>
      <c r="J47" s="23">
        <v>0</v>
      </c>
      <c r="K47" s="23">
        <v>0</v>
      </c>
      <c r="L47" s="23">
        <v>210</v>
      </c>
      <c r="M47" s="23">
        <v>0</v>
      </c>
      <c r="N47" s="23">
        <v>0</v>
      </c>
      <c r="O47" s="23">
        <v>0</v>
      </c>
      <c r="P47" s="23">
        <v>2887</v>
      </c>
      <c r="Q47" s="23">
        <v>2322</v>
      </c>
      <c r="R47" s="23">
        <v>565</v>
      </c>
      <c r="S47" s="23">
        <v>565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312</v>
      </c>
      <c r="AA47" s="23">
        <v>0</v>
      </c>
      <c r="AB47" s="23">
        <v>312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1">
        <v>0</v>
      </c>
      <c r="AL47" s="21">
        <v>0</v>
      </c>
      <c r="AM47" s="21">
        <v>0</v>
      </c>
      <c r="AN47" s="21">
        <v>0</v>
      </c>
      <c r="AO47" s="21">
        <v>0</v>
      </c>
      <c r="AP47" s="21">
        <v>0</v>
      </c>
      <c r="AQ47" s="21">
        <v>0</v>
      </c>
      <c r="AR47" s="21">
        <v>0</v>
      </c>
      <c r="AS47" s="21">
        <v>0</v>
      </c>
    </row>
    <row r="48" spans="1:45" ht="13.5" customHeight="1" x14ac:dyDescent="0.55000000000000004">
      <c r="A48" s="21" t="s">
        <v>44</v>
      </c>
      <c r="B48" s="22" t="s">
        <v>129</v>
      </c>
      <c r="C48" s="21" t="s">
        <v>130</v>
      </c>
      <c r="D48" s="23">
        <v>4543</v>
      </c>
      <c r="E48" s="23">
        <v>3664</v>
      </c>
      <c r="F48" s="23">
        <v>879</v>
      </c>
      <c r="G48" s="23">
        <v>683</v>
      </c>
      <c r="H48" s="23">
        <v>0</v>
      </c>
      <c r="I48" s="23">
        <v>0</v>
      </c>
      <c r="J48" s="23">
        <v>0</v>
      </c>
      <c r="K48" s="23">
        <v>0</v>
      </c>
      <c r="L48" s="23">
        <v>196</v>
      </c>
      <c r="M48" s="23">
        <v>0</v>
      </c>
      <c r="N48" s="23">
        <v>0</v>
      </c>
      <c r="O48" s="23">
        <v>0</v>
      </c>
      <c r="P48" s="23">
        <v>4325</v>
      </c>
      <c r="Q48" s="23">
        <v>3664</v>
      </c>
      <c r="R48" s="23">
        <v>661</v>
      </c>
      <c r="S48" s="23">
        <v>661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479</v>
      </c>
      <c r="AA48" s="23">
        <v>0</v>
      </c>
      <c r="AB48" s="23">
        <v>479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</row>
    <row r="49" spans="1:45" ht="13.5" customHeight="1" x14ac:dyDescent="0.55000000000000004">
      <c r="A49" s="21" t="s">
        <v>44</v>
      </c>
      <c r="B49" s="22" t="s">
        <v>131</v>
      </c>
      <c r="C49" s="21" t="s">
        <v>132</v>
      </c>
      <c r="D49" s="23">
        <v>1369</v>
      </c>
      <c r="E49" s="23">
        <v>1016</v>
      </c>
      <c r="F49" s="23">
        <v>343</v>
      </c>
      <c r="G49" s="23">
        <v>267</v>
      </c>
      <c r="H49" s="23">
        <v>0</v>
      </c>
      <c r="I49" s="23">
        <v>0</v>
      </c>
      <c r="J49" s="23">
        <v>0</v>
      </c>
      <c r="K49" s="23">
        <v>0</v>
      </c>
      <c r="L49" s="23">
        <v>76</v>
      </c>
      <c r="M49" s="23">
        <v>0</v>
      </c>
      <c r="N49" s="23">
        <v>0</v>
      </c>
      <c r="O49" s="23">
        <v>10</v>
      </c>
      <c r="P49" s="23">
        <v>1275</v>
      </c>
      <c r="Q49" s="23">
        <v>1016</v>
      </c>
      <c r="R49" s="23">
        <v>259</v>
      </c>
      <c r="S49" s="23">
        <v>259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176</v>
      </c>
      <c r="AA49" s="23">
        <v>0</v>
      </c>
      <c r="AB49" s="23">
        <v>176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 xml:space="preserve">&amp;Lごみ処理の状況（令和2年度実績）&amp;R
</oddHeader>
  </headerFooter>
  <colBreaks count="3" manualBreakCount="3">
    <brk id="15" min="1" max="23" man="1"/>
    <brk id="25" min="1" max="23" man="1"/>
    <brk id="36" min="1" max="2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8FBD1-9D26-4175-B349-040348F34255}">
  <dimension ref="A1:CZ4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2"/>
  <cols>
    <col min="1" max="1" width="10.75" style="9" customWidth="1"/>
    <col min="2" max="2" width="8.75" style="12" customWidth="1"/>
    <col min="3" max="3" width="12.58203125" style="9" customWidth="1"/>
    <col min="4" max="40" width="10.58203125" style="13" customWidth="1"/>
    <col min="41" max="49" width="10.58203125" style="14" customWidth="1"/>
    <col min="50" max="91" width="10.58203125" style="13" customWidth="1"/>
    <col min="92" max="99" width="10.58203125" style="14" customWidth="1"/>
    <col min="100" max="103" width="10.58203125" style="13" customWidth="1"/>
    <col min="104" max="104" width="9" style="40"/>
    <col min="105" max="16384" width="9" style="9"/>
  </cols>
  <sheetData>
    <row r="1" spans="1:104" s="3" customFormat="1" ht="16.5" x14ac:dyDescent="0.2">
      <c r="A1" s="1" t="s">
        <v>226</v>
      </c>
      <c r="B1" s="2"/>
      <c r="C1" s="2"/>
      <c r="AO1" s="4"/>
      <c r="AP1" s="4"/>
      <c r="AQ1" s="4"/>
      <c r="AR1" s="4"/>
      <c r="AS1" s="4"/>
      <c r="AT1" s="4"/>
      <c r="AU1" s="4"/>
      <c r="AV1" s="4"/>
      <c r="AW1" s="4"/>
      <c r="CN1" s="4"/>
      <c r="CO1" s="4"/>
      <c r="CP1" s="4"/>
      <c r="CQ1" s="4"/>
      <c r="CR1" s="4"/>
      <c r="CS1" s="4"/>
      <c r="CT1" s="4"/>
      <c r="CU1" s="4"/>
      <c r="CZ1" s="32"/>
    </row>
    <row r="2" spans="1:104" s="37" customFormat="1" ht="25.5" customHeight="1" x14ac:dyDescent="0.55000000000000004">
      <c r="A2" s="33" t="s">
        <v>0</v>
      </c>
      <c r="B2" s="33" t="s">
        <v>1</v>
      </c>
      <c r="C2" s="34" t="s">
        <v>2</v>
      </c>
      <c r="D2" s="35" t="s">
        <v>194</v>
      </c>
      <c r="E2" s="35" t="s">
        <v>194</v>
      </c>
      <c r="F2" s="35" t="s">
        <v>194</v>
      </c>
      <c r="G2" s="35" t="s">
        <v>194</v>
      </c>
      <c r="H2" s="35" t="s">
        <v>194</v>
      </c>
      <c r="I2" s="35" t="s">
        <v>194</v>
      </c>
      <c r="J2" s="35" t="s">
        <v>194</v>
      </c>
      <c r="K2" s="35" t="s">
        <v>194</v>
      </c>
      <c r="L2" s="35" t="s">
        <v>194</v>
      </c>
      <c r="M2" s="35" t="s">
        <v>194</v>
      </c>
      <c r="N2" s="35" t="s">
        <v>194</v>
      </c>
      <c r="O2" s="35" t="s">
        <v>194</v>
      </c>
      <c r="P2" s="35" t="s">
        <v>194</v>
      </c>
      <c r="Q2" s="35" t="s">
        <v>194</v>
      </c>
      <c r="R2" s="35" t="s">
        <v>194</v>
      </c>
      <c r="S2" s="35" t="s">
        <v>194</v>
      </c>
      <c r="T2" s="35" t="s">
        <v>194</v>
      </c>
      <c r="U2" s="35" t="s">
        <v>194</v>
      </c>
      <c r="V2" s="35" t="s">
        <v>194</v>
      </c>
      <c r="W2" s="35" t="s">
        <v>194</v>
      </c>
      <c r="X2" s="35" t="s">
        <v>194</v>
      </c>
      <c r="Y2" s="35" t="s">
        <v>194</v>
      </c>
      <c r="Z2" s="35" t="s">
        <v>194</v>
      </c>
      <c r="AA2" s="35" t="s">
        <v>194</v>
      </c>
      <c r="AB2" s="35" t="s">
        <v>194</v>
      </c>
      <c r="AC2" s="35" t="s">
        <v>195</v>
      </c>
      <c r="AD2" s="35" t="s">
        <v>195</v>
      </c>
      <c r="AE2" s="35" t="s">
        <v>195</v>
      </c>
      <c r="AF2" s="35" t="s">
        <v>195</v>
      </c>
      <c r="AG2" s="35" t="s">
        <v>195</v>
      </c>
      <c r="AH2" s="35" t="s">
        <v>195</v>
      </c>
      <c r="AI2" s="35" t="s">
        <v>195</v>
      </c>
      <c r="AJ2" s="35" t="s">
        <v>195</v>
      </c>
      <c r="AK2" s="35" t="s">
        <v>195</v>
      </c>
      <c r="AL2" s="35" t="s">
        <v>195</v>
      </c>
      <c r="AM2" s="35" t="s">
        <v>195</v>
      </c>
      <c r="AN2" s="35" t="s">
        <v>195</v>
      </c>
      <c r="AO2" s="35" t="s">
        <v>195</v>
      </c>
      <c r="AP2" s="35" t="s">
        <v>195</v>
      </c>
      <c r="AQ2" s="35" t="s">
        <v>195</v>
      </c>
      <c r="AR2" s="35" t="s">
        <v>195</v>
      </c>
      <c r="AS2" s="35" t="s">
        <v>195</v>
      </c>
      <c r="AT2" s="35" t="s">
        <v>195</v>
      </c>
      <c r="AU2" s="35" t="s">
        <v>195</v>
      </c>
      <c r="AV2" s="35" t="s">
        <v>195</v>
      </c>
      <c r="AW2" s="35" t="s">
        <v>195</v>
      </c>
      <c r="AX2" s="35" t="s">
        <v>195</v>
      </c>
      <c r="AY2" s="35" t="s">
        <v>195</v>
      </c>
      <c r="AZ2" s="35" t="s">
        <v>195</v>
      </c>
      <c r="BA2" s="35" t="s">
        <v>195</v>
      </c>
      <c r="BB2" s="35" t="s">
        <v>196</v>
      </c>
      <c r="BC2" s="35" t="s">
        <v>196</v>
      </c>
      <c r="BD2" s="35" t="s">
        <v>196</v>
      </c>
      <c r="BE2" s="35" t="s">
        <v>196</v>
      </c>
      <c r="BF2" s="35" t="s">
        <v>196</v>
      </c>
      <c r="BG2" s="35" t="s">
        <v>196</v>
      </c>
      <c r="BH2" s="35" t="s">
        <v>196</v>
      </c>
      <c r="BI2" s="35" t="s">
        <v>196</v>
      </c>
      <c r="BJ2" s="35" t="s">
        <v>196</v>
      </c>
      <c r="BK2" s="35" t="s">
        <v>196</v>
      </c>
      <c r="BL2" s="35" t="s">
        <v>196</v>
      </c>
      <c r="BM2" s="35" t="s">
        <v>196</v>
      </c>
      <c r="BN2" s="35" t="s">
        <v>196</v>
      </c>
      <c r="BO2" s="35" t="s">
        <v>196</v>
      </c>
      <c r="BP2" s="35" t="s">
        <v>196</v>
      </c>
      <c r="BQ2" s="35" t="s">
        <v>196</v>
      </c>
      <c r="BR2" s="35" t="s">
        <v>196</v>
      </c>
      <c r="BS2" s="35" t="s">
        <v>196</v>
      </c>
      <c r="BT2" s="35" t="s">
        <v>196</v>
      </c>
      <c r="BU2" s="35" t="s">
        <v>196</v>
      </c>
      <c r="BV2" s="35" t="s">
        <v>196</v>
      </c>
      <c r="BW2" s="35" t="s">
        <v>196</v>
      </c>
      <c r="BX2" s="35" t="s">
        <v>196</v>
      </c>
      <c r="BY2" s="35" t="s">
        <v>196</v>
      </c>
      <c r="BZ2" s="35" t="s">
        <v>196</v>
      </c>
      <c r="CA2" s="36" t="s">
        <v>197</v>
      </c>
      <c r="CB2" s="36" t="s">
        <v>197</v>
      </c>
      <c r="CC2" s="36" t="s">
        <v>197</v>
      </c>
      <c r="CD2" s="36" t="s">
        <v>197</v>
      </c>
      <c r="CE2" s="36" t="s">
        <v>197</v>
      </c>
      <c r="CF2" s="36" t="s">
        <v>197</v>
      </c>
      <c r="CG2" s="36" t="s">
        <v>197</v>
      </c>
      <c r="CH2" s="36" t="s">
        <v>197</v>
      </c>
      <c r="CI2" s="36" t="s">
        <v>197</v>
      </c>
      <c r="CJ2" s="36" t="s">
        <v>197</v>
      </c>
      <c r="CK2" s="36" t="s">
        <v>197</v>
      </c>
      <c r="CL2" s="36" t="s">
        <v>197</v>
      </c>
      <c r="CM2" s="36" t="s">
        <v>197</v>
      </c>
      <c r="CN2" s="36" t="s">
        <v>197</v>
      </c>
      <c r="CO2" s="36" t="s">
        <v>197</v>
      </c>
      <c r="CP2" s="36" t="s">
        <v>197</v>
      </c>
      <c r="CQ2" s="36" t="s">
        <v>197</v>
      </c>
      <c r="CR2" s="36" t="s">
        <v>197</v>
      </c>
      <c r="CS2" s="36" t="s">
        <v>197</v>
      </c>
      <c r="CT2" s="36" t="s">
        <v>197</v>
      </c>
      <c r="CU2" s="36" t="s">
        <v>197</v>
      </c>
      <c r="CV2" s="36" t="s">
        <v>197</v>
      </c>
      <c r="CW2" s="36" t="s">
        <v>197</v>
      </c>
      <c r="CX2" s="36" t="s">
        <v>197</v>
      </c>
      <c r="CY2" s="36" t="s">
        <v>197</v>
      </c>
      <c r="CZ2" s="33" t="s">
        <v>198</v>
      </c>
    </row>
    <row r="3" spans="1:104" s="37" customFormat="1" ht="25.5" customHeight="1" x14ac:dyDescent="0.55000000000000004">
      <c r="A3" s="33"/>
      <c r="B3" s="33"/>
      <c r="C3" s="34"/>
      <c r="D3" s="38" t="s">
        <v>20</v>
      </c>
      <c r="E3" s="34" t="s">
        <v>199</v>
      </c>
      <c r="F3" s="34" t="s">
        <v>200</v>
      </c>
      <c r="G3" s="34" t="s">
        <v>201</v>
      </c>
      <c r="H3" s="34" t="s">
        <v>202</v>
      </c>
      <c r="I3" s="34" t="s">
        <v>203</v>
      </c>
      <c r="J3" s="34" t="s">
        <v>204</v>
      </c>
      <c r="K3" s="33" t="s">
        <v>205</v>
      </c>
      <c r="L3" s="34" t="s">
        <v>206</v>
      </c>
      <c r="M3" s="33" t="s">
        <v>207</v>
      </c>
      <c r="N3" s="33" t="s">
        <v>208</v>
      </c>
      <c r="O3" s="33" t="s">
        <v>209</v>
      </c>
      <c r="P3" s="34" t="s">
        <v>210</v>
      </c>
      <c r="Q3" s="34" t="s">
        <v>211</v>
      </c>
      <c r="R3" s="34" t="s">
        <v>212</v>
      </c>
      <c r="S3" s="34" t="s">
        <v>213</v>
      </c>
      <c r="T3" s="33" t="s">
        <v>214</v>
      </c>
      <c r="U3" s="34" t="s">
        <v>215</v>
      </c>
      <c r="V3" s="34" t="s">
        <v>216</v>
      </c>
      <c r="W3" s="33" t="s">
        <v>217</v>
      </c>
      <c r="X3" s="33" t="s">
        <v>218</v>
      </c>
      <c r="Y3" s="33" t="s">
        <v>219</v>
      </c>
      <c r="Z3" s="33" t="s">
        <v>220</v>
      </c>
      <c r="AA3" s="33" t="s">
        <v>220</v>
      </c>
      <c r="AB3" s="33" t="s">
        <v>184</v>
      </c>
      <c r="AC3" s="38" t="s">
        <v>20</v>
      </c>
      <c r="AD3" s="34" t="s">
        <v>199</v>
      </c>
      <c r="AE3" s="34" t="s">
        <v>200</v>
      </c>
      <c r="AF3" s="34" t="s">
        <v>201</v>
      </c>
      <c r="AG3" s="34" t="s">
        <v>202</v>
      </c>
      <c r="AH3" s="34" t="s">
        <v>203</v>
      </c>
      <c r="AI3" s="34" t="s">
        <v>204</v>
      </c>
      <c r="AJ3" s="33" t="s">
        <v>205</v>
      </c>
      <c r="AK3" s="34" t="s">
        <v>206</v>
      </c>
      <c r="AL3" s="33" t="s">
        <v>207</v>
      </c>
      <c r="AM3" s="33" t="s">
        <v>208</v>
      </c>
      <c r="AN3" s="33" t="s">
        <v>209</v>
      </c>
      <c r="AO3" s="34" t="s">
        <v>210</v>
      </c>
      <c r="AP3" s="34" t="s">
        <v>211</v>
      </c>
      <c r="AQ3" s="34" t="s">
        <v>212</v>
      </c>
      <c r="AR3" s="34" t="s">
        <v>213</v>
      </c>
      <c r="AS3" s="33" t="s">
        <v>214</v>
      </c>
      <c r="AT3" s="34" t="s">
        <v>215</v>
      </c>
      <c r="AU3" s="34" t="s">
        <v>216</v>
      </c>
      <c r="AV3" s="33" t="s">
        <v>217</v>
      </c>
      <c r="AW3" s="33" t="s">
        <v>218</v>
      </c>
      <c r="AX3" s="33" t="s">
        <v>219</v>
      </c>
      <c r="AY3" s="33" t="s">
        <v>220</v>
      </c>
      <c r="AZ3" s="33" t="s">
        <v>220</v>
      </c>
      <c r="BA3" s="33" t="s">
        <v>184</v>
      </c>
      <c r="BB3" s="38" t="s">
        <v>20</v>
      </c>
      <c r="BC3" s="34" t="s">
        <v>199</v>
      </c>
      <c r="BD3" s="34" t="s">
        <v>200</v>
      </c>
      <c r="BE3" s="34" t="s">
        <v>201</v>
      </c>
      <c r="BF3" s="34" t="s">
        <v>202</v>
      </c>
      <c r="BG3" s="34" t="s">
        <v>203</v>
      </c>
      <c r="BH3" s="34" t="s">
        <v>204</v>
      </c>
      <c r="BI3" s="33" t="s">
        <v>205</v>
      </c>
      <c r="BJ3" s="34" t="s">
        <v>206</v>
      </c>
      <c r="BK3" s="33" t="s">
        <v>207</v>
      </c>
      <c r="BL3" s="33" t="s">
        <v>208</v>
      </c>
      <c r="BM3" s="33" t="s">
        <v>209</v>
      </c>
      <c r="BN3" s="34" t="s">
        <v>210</v>
      </c>
      <c r="BO3" s="34" t="s">
        <v>211</v>
      </c>
      <c r="BP3" s="34" t="s">
        <v>212</v>
      </c>
      <c r="BQ3" s="34" t="s">
        <v>213</v>
      </c>
      <c r="BR3" s="33" t="s">
        <v>214</v>
      </c>
      <c r="BS3" s="34" t="s">
        <v>215</v>
      </c>
      <c r="BT3" s="34" t="s">
        <v>216</v>
      </c>
      <c r="BU3" s="33" t="s">
        <v>217</v>
      </c>
      <c r="BV3" s="33" t="s">
        <v>218</v>
      </c>
      <c r="BW3" s="33" t="s">
        <v>219</v>
      </c>
      <c r="BX3" s="33" t="s">
        <v>220</v>
      </c>
      <c r="BY3" s="33" t="s">
        <v>220</v>
      </c>
      <c r="BZ3" s="33" t="s">
        <v>184</v>
      </c>
      <c r="CA3" s="38" t="s">
        <v>20</v>
      </c>
      <c r="CB3" s="34" t="s">
        <v>199</v>
      </c>
      <c r="CC3" s="34" t="s">
        <v>200</v>
      </c>
      <c r="CD3" s="34" t="s">
        <v>201</v>
      </c>
      <c r="CE3" s="34" t="s">
        <v>202</v>
      </c>
      <c r="CF3" s="34" t="s">
        <v>203</v>
      </c>
      <c r="CG3" s="34" t="s">
        <v>204</v>
      </c>
      <c r="CH3" s="33" t="s">
        <v>205</v>
      </c>
      <c r="CI3" s="34" t="s">
        <v>206</v>
      </c>
      <c r="CJ3" s="33" t="s">
        <v>207</v>
      </c>
      <c r="CK3" s="33" t="s">
        <v>208</v>
      </c>
      <c r="CL3" s="33" t="s">
        <v>209</v>
      </c>
      <c r="CM3" s="34" t="s">
        <v>210</v>
      </c>
      <c r="CN3" s="34" t="s">
        <v>211</v>
      </c>
      <c r="CO3" s="34" t="s">
        <v>212</v>
      </c>
      <c r="CP3" s="34" t="s">
        <v>213</v>
      </c>
      <c r="CQ3" s="33" t="s">
        <v>214</v>
      </c>
      <c r="CR3" s="34" t="s">
        <v>215</v>
      </c>
      <c r="CS3" s="34" t="s">
        <v>216</v>
      </c>
      <c r="CT3" s="33" t="s">
        <v>217</v>
      </c>
      <c r="CU3" s="33" t="s">
        <v>218</v>
      </c>
      <c r="CV3" s="33" t="s">
        <v>219</v>
      </c>
      <c r="CW3" s="33" t="s">
        <v>220</v>
      </c>
      <c r="CX3" s="33" t="s">
        <v>220</v>
      </c>
      <c r="CY3" s="33" t="s">
        <v>184</v>
      </c>
      <c r="CZ3" s="33"/>
    </row>
    <row r="4" spans="1:104" s="37" customFormat="1" ht="25.5" customHeight="1" x14ac:dyDescent="0.55000000000000004">
      <c r="A4" s="33"/>
      <c r="B4" s="33"/>
      <c r="C4" s="34"/>
      <c r="D4" s="38"/>
      <c r="E4" s="34"/>
      <c r="F4" s="34"/>
      <c r="G4" s="34"/>
      <c r="H4" s="34"/>
      <c r="I4" s="34"/>
      <c r="J4" s="34"/>
      <c r="K4" s="33"/>
      <c r="L4" s="34"/>
      <c r="M4" s="33"/>
      <c r="N4" s="33"/>
      <c r="O4" s="33"/>
      <c r="P4" s="34"/>
      <c r="Q4" s="34"/>
      <c r="R4" s="34"/>
      <c r="S4" s="34"/>
      <c r="T4" s="33"/>
      <c r="U4" s="34"/>
      <c r="V4" s="34"/>
      <c r="W4" s="33"/>
      <c r="X4" s="33"/>
      <c r="Y4" s="33"/>
      <c r="Z4" s="33"/>
      <c r="AA4" s="33" t="s">
        <v>221</v>
      </c>
      <c r="AB4" s="33"/>
      <c r="AC4" s="38"/>
      <c r="AD4" s="34"/>
      <c r="AE4" s="34"/>
      <c r="AF4" s="34"/>
      <c r="AG4" s="34"/>
      <c r="AH4" s="34"/>
      <c r="AI4" s="34"/>
      <c r="AJ4" s="33"/>
      <c r="AK4" s="34"/>
      <c r="AL4" s="33"/>
      <c r="AM4" s="33"/>
      <c r="AN4" s="33"/>
      <c r="AO4" s="34"/>
      <c r="AP4" s="34"/>
      <c r="AQ4" s="34"/>
      <c r="AR4" s="34"/>
      <c r="AS4" s="33"/>
      <c r="AT4" s="34"/>
      <c r="AU4" s="34"/>
      <c r="AV4" s="33"/>
      <c r="AW4" s="33"/>
      <c r="AX4" s="33"/>
      <c r="AY4" s="33"/>
      <c r="AZ4" s="33" t="s">
        <v>221</v>
      </c>
      <c r="BA4" s="33"/>
      <c r="BB4" s="38"/>
      <c r="BC4" s="34"/>
      <c r="BD4" s="34"/>
      <c r="BE4" s="34"/>
      <c r="BF4" s="34"/>
      <c r="BG4" s="34"/>
      <c r="BH4" s="34"/>
      <c r="BI4" s="33"/>
      <c r="BJ4" s="34"/>
      <c r="BK4" s="33"/>
      <c r="BL4" s="33"/>
      <c r="BM4" s="33"/>
      <c r="BN4" s="34"/>
      <c r="BO4" s="34"/>
      <c r="BP4" s="34"/>
      <c r="BQ4" s="34"/>
      <c r="BR4" s="33"/>
      <c r="BS4" s="34"/>
      <c r="BT4" s="34"/>
      <c r="BU4" s="33"/>
      <c r="BV4" s="33"/>
      <c r="BW4" s="33"/>
      <c r="BX4" s="33"/>
      <c r="BY4" s="33" t="s">
        <v>221</v>
      </c>
      <c r="BZ4" s="33"/>
      <c r="CA4" s="38"/>
      <c r="CB4" s="34"/>
      <c r="CC4" s="34"/>
      <c r="CD4" s="34"/>
      <c r="CE4" s="34"/>
      <c r="CF4" s="34"/>
      <c r="CG4" s="34"/>
      <c r="CH4" s="33"/>
      <c r="CI4" s="34"/>
      <c r="CJ4" s="33"/>
      <c r="CK4" s="33"/>
      <c r="CL4" s="33"/>
      <c r="CM4" s="34"/>
      <c r="CN4" s="34"/>
      <c r="CO4" s="34"/>
      <c r="CP4" s="34"/>
      <c r="CQ4" s="33"/>
      <c r="CR4" s="34"/>
      <c r="CS4" s="34"/>
      <c r="CT4" s="33"/>
      <c r="CU4" s="33"/>
      <c r="CV4" s="33"/>
      <c r="CW4" s="33"/>
      <c r="CX4" s="33" t="s">
        <v>221</v>
      </c>
      <c r="CY4" s="33"/>
      <c r="CZ4" s="33"/>
    </row>
    <row r="5" spans="1:104" s="39" customFormat="1" ht="13.5" customHeight="1" x14ac:dyDescent="0.55000000000000004">
      <c r="A5" s="33"/>
      <c r="B5" s="33"/>
      <c r="C5" s="34"/>
      <c r="D5" s="38" t="s">
        <v>41</v>
      </c>
      <c r="E5" s="38" t="s">
        <v>41</v>
      </c>
      <c r="F5" s="38" t="s">
        <v>41</v>
      </c>
      <c r="G5" s="38" t="s">
        <v>41</v>
      </c>
      <c r="H5" s="38" t="s">
        <v>41</v>
      </c>
      <c r="I5" s="38" t="s">
        <v>41</v>
      </c>
      <c r="J5" s="38" t="s">
        <v>41</v>
      </c>
      <c r="K5" s="38" t="s">
        <v>41</v>
      </c>
      <c r="L5" s="38" t="s">
        <v>41</v>
      </c>
      <c r="M5" s="38" t="s">
        <v>41</v>
      </c>
      <c r="N5" s="38" t="s">
        <v>41</v>
      </c>
      <c r="O5" s="38" t="s">
        <v>222</v>
      </c>
      <c r="P5" s="38" t="s">
        <v>41</v>
      </c>
      <c r="Q5" s="38" t="s">
        <v>41</v>
      </c>
      <c r="R5" s="38" t="s">
        <v>41</v>
      </c>
      <c r="S5" s="38" t="s">
        <v>41</v>
      </c>
      <c r="T5" s="38" t="s">
        <v>41</v>
      </c>
      <c r="U5" s="38" t="s">
        <v>41</v>
      </c>
      <c r="V5" s="38" t="s">
        <v>41</v>
      </c>
      <c r="W5" s="38" t="s">
        <v>41</v>
      </c>
      <c r="X5" s="38" t="s">
        <v>41</v>
      </c>
      <c r="Y5" s="38" t="s">
        <v>41</v>
      </c>
      <c r="Z5" s="38" t="s">
        <v>41</v>
      </c>
      <c r="AA5" s="38" t="s">
        <v>41</v>
      </c>
      <c r="AB5" s="38" t="s">
        <v>41</v>
      </c>
      <c r="AC5" s="38" t="s">
        <v>41</v>
      </c>
      <c r="AD5" s="38" t="s">
        <v>41</v>
      </c>
      <c r="AE5" s="38" t="s">
        <v>41</v>
      </c>
      <c r="AF5" s="38" t="s">
        <v>41</v>
      </c>
      <c r="AG5" s="38" t="s">
        <v>222</v>
      </c>
      <c r="AH5" s="38" t="s">
        <v>41</v>
      </c>
      <c r="AI5" s="38" t="s">
        <v>41</v>
      </c>
      <c r="AJ5" s="38" t="s">
        <v>41</v>
      </c>
      <c r="AK5" s="38" t="s">
        <v>41</v>
      </c>
      <c r="AL5" s="38" t="s">
        <v>41</v>
      </c>
      <c r="AM5" s="38" t="s">
        <v>41</v>
      </c>
      <c r="AN5" s="38" t="s">
        <v>222</v>
      </c>
      <c r="AO5" s="38" t="s">
        <v>41</v>
      </c>
      <c r="AP5" s="38" t="s">
        <v>41</v>
      </c>
      <c r="AQ5" s="38" t="s">
        <v>41</v>
      </c>
      <c r="AR5" s="38" t="s">
        <v>41</v>
      </c>
      <c r="AS5" s="38" t="s">
        <v>41</v>
      </c>
      <c r="AT5" s="38" t="s">
        <v>41</v>
      </c>
      <c r="AU5" s="38" t="s">
        <v>41</v>
      </c>
      <c r="AV5" s="38" t="s">
        <v>41</v>
      </c>
      <c r="AW5" s="38" t="s">
        <v>41</v>
      </c>
      <c r="AX5" s="38" t="s">
        <v>41</v>
      </c>
      <c r="AY5" s="38" t="s">
        <v>41</v>
      </c>
      <c r="AZ5" s="38" t="s">
        <v>41</v>
      </c>
      <c r="BA5" s="38" t="s">
        <v>41</v>
      </c>
      <c r="BB5" s="38" t="s">
        <v>41</v>
      </c>
      <c r="BC5" s="38" t="s">
        <v>41</v>
      </c>
      <c r="BD5" s="38" t="s">
        <v>41</v>
      </c>
      <c r="BE5" s="38" t="s">
        <v>41</v>
      </c>
      <c r="BF5" s="38" t="s">
        <v>41</v>
      </c>
      <c r="BG5" s="38" t="s">
        <v>41</v>
      </c>
      <c r="BH5" s="38" t="s">
        <v>41</v>
      </c>
      <c r="BI5" s="38" t="s">
        <v>41</v>
      </c>
      <c r="BJ5" s="38" t="s">
        <v>41</v>
      </c>
      <c r="BK5" s="38" t="s">
        <v>41</v>
      </c>
      <c r="BL5" s="38" t="s">
        <v>41</v>
      </c>
      <c r="BM5" s="38" t="s">
        <v>222</v>
      </c>
      <c r="BN5" s="38" t="s">
        <v>41</v>
      </c>
      <c r="BO5" s="38" t="s">
        <v>41</v>
      </c>
      <c r="BP5" s="38" t="s">
        <v>41</v>
      </c>
      <c r="BQ5" s="38" t="s">
        <v>41</v>
      </c>
      <c r="BR5" s="38" t="s">
        <v>41</v>
      </c>
      <c r="BS5" s="38" t="s">
        <v>41</v>
      </c>
      <c r="BT5" s="38" t="s">
        <v>41</v>
      </c>
      <c r="BU5" s="38" t="s">
        <v>41</v>
      </c>
      <c r="BV5" s="38" t="s">
        <v>41</v>
      </c>
      <c r="BW5" s="38" t="s">
        <v>41</v>
      </c>
      <c r="BX5" s="38" t="s">
        <v>41</v>
      </c>
      <c r="BY5" s="38" t="s">
        <v>41</v>
      </c>
      <c r="BZ5" s="38" t="s">
        <v>41</v>
      </c>
      <c r="CA5" s="38" t="s">
        <v>41</v>
      </c>
      <c r="CB5" s="38" t="s">
        <v>41</v>
      </c>
      <c r="CC5" s="38" t="s">
        <v>41</v>
      </c>
      <c r="CD5" s="38" t="s">
        <v>41</v>
      </c>
      <c r="CE5" s="38" t="s">
        <v>41</v>
      </c>
      <c r="CF5" s="38" t="s">
        <v>41</v>
      </c>
      <c r="CG5" s="38" t="s">
        <v>41</v>
      </c>
      <c r="CH5" s="38" t="s">
        <v>41</v>
      </c>
      <c r="CI5" s="38" t="s">
        <v>41</v>
      </c>
      <c r="CJ5" s="38" t="s">
        <v>41</v>
      </c>
      <c r="CK5" s="38" t="s">
        <v>41</v>
      </c>
      <c r="CL5" s="38" t="s">
        <v>222</v>
      </c>
      <c r="CM5" s="38" t="s">
        <v>41</v>
      </c>
      <c r="CN5" s="38" t="s">
        <v>41</v>
      </c>
      <c r="CO5" s="38" t="s">
        <v>41</v>
      </c>
      <c r="CP5" s="38" t="s">
        <v>41</v>
      </c>
      <c r="CQ5" s="38" t="s">
        <v>41</v>
      </c>
      <c r="CR5" s="38" t="s">
        <v>41</v>
      </c>
      <c r="CS5" s="38" t="s">
        <v>41</v>
      </c>
      <c r="CT5" s="38" t="s">
        <v>41</v>
      </c>
      <c r="CU5" s="38" t="s">
        <v>41</v>
      </c>
      <c r="CV5" s="38" t="s">
        <v>41</v>
      </c>
      <c r="CW5" s="38" t="s">
        <v>41</v>
      </c>
      <c r="CX5" s="38" t="s">
        <v>41</v>
      </c>
      <c r="CY5" s="38" t="s">
        <v>41</v>
      </c>
      <c r="CZ5" s="33"/>
    </row>
    <row r="6" spans="1:104" ht="13.5" customHeight="1" x14ac:dyDescent="0.55000000000000004">
      <c r="A6" s="16" t="s">
        <v>44</v>
      </c>
      <c r="B6" s="26" t="s">
        <v>45</v>
      </c>
      <c r="C6" s="18" t="s">
        <v>46</v>
      </c>
      <c r="D6" s="19">
        <v>343458</v>
      </c>
      <c r="E6" s="19">
        <v>128755</v>
      </c>
      <c r="F6" s="19">
        <v>506</v>
      </c>
      <c r="G6" s="19">
        <v>23255</v>
      </c>
      <c r="H6" s="19">
        <v>12534</v>
      </c>
      <c r="I6" s="19">
        <v>30423</v>
      </c>
      <c r="J6" s="19">
        <v>31492</v>
      </c>
      <c r="K6" s="19">
        <v>18457</v>
      </c>
      <c r="L6" s="19">
        <v>403</v>
      </c>
      <c r="M6" s="19">
        <v>47913</v>
      </c>
      <c r="N6" s="19">
        <v>1</v>
      </c>
      <c r="O6" s="19">
        <v>434</v>
      </c>
      <c r="P6" s="19">
        <v>14340</v>
      </c>
      <c r="Q6" s="19">
        <v>303</v>
      </c>
      <c r="R6" s="19">
        <v>0</v>
      </c>
      <c r="S6" s="19">
        <v>21406</v>
      </c>
      <c r="T6" s="19">
        <v>0</v>
      </c>
      <c r="U6" s="19">
        <v>0</v>
      </c>
      <c r="V6" s="19">
        <v>57</v>
      </c>
      <c r="W6" s="19">
        <v>0</v>
      </c>
      <c r="X6" s="19">
        <v>920</v>
      </c>
      <c r="Y6" s="19">
        <v>18</v>
      </c>
      <c r="Z6" s="19">
        <v>8</v>
      </c>
      <c r="AA6" s="19">
        <v>0</v>
      </c>
      <c r="AB6" s="19">
        <v>12233</v>
      </c>
      <c r="AC6" s="19">
        <v>48855</v>
      </c>
      <c r="AD6" s="19">
        <v>18631</v>
      </c>
      <c r="AE6" s="19">
        <v>80</v>
      </c>
      <c r="AF6" s="19">
        <v>9396</v>
      </c>
      <c r="AG6" s="19">
        <v>4891</v>
      </c>
      <c r="AH6" s="19">
        <v>618</v>
      </c>
      <c r="AI6" s="19">
        <v>1311</v>
      </c>
      <c r="AJ6" s="19">
        <v>1269</v>
      </c>
      <c r="AK6" s="19">
        <v>1</v>
      </c>
      <c r="AL6" s="19">
        <v>91</v>
      </c>
      <c r="AM6" s="19">
        <v>0</v>
      </c>
      <c r="AN6" s="19">
        <v>0</v>
      </c>
      <c r="AO6" s="19">
        <v>3791</v>
      </c>
      <c r="AP6" s="41" t="s">
        <v>223</v>
      </c>
      <c r="AQ6" s="41" t="s">
        <v>223</v>
      </c>
      <c r="AR6" s="41" t="s">
        <v>223</v>
      </c>
      <c r="AS6" s="41" t="s">
        <v>223</v>
      </c>
      <c r="AT6" s="41" t="s">
        <v>223</v>
      </c>
      <c r="AU6" s="41" t="s">
        <v>223</v>
      </c>
      <c r="AV6" s="41" t="s">
        <v>223</v>
      </c>
      <c r="AW6" s="41" t="s">
        <v>223</v>
      </c>
      <c r="AX6" s="19">
        <v>11</v>
      </c>
      <c r="AY6" s="19">
        <v>0</v>
      </c>
      <c r="AZ6" s="41" t="s">
        <v>223</v>
      </c>
      <c r="BA6" s="19">
        <v>8765</v>
      </c>
      <c r="BB6" s="19">
        <v>169041</v>
      </c>
      <c r="BC6" s="19">
        <v>14335</v>
      </c>
      <c r="BD6" s="19">
        <v>91</v>
      </c>
      <c r="BE6" s="19">
        <v>1023</v>
      </c>
      <c r="BF6" s="19">
        <v>2388</v>
      </c>
      <c r="BG6" s="19">
        <v>27853</v>
      </c>
      <c r="BH6" s="19">
        <v>30139</v>
      </c>
      <c r="BI6" s="19">
        <v>17141</v>
      </c>
      <c r="BJ6" s="19">
        <v>402</v>
      </c>
      <c r="BK6" s="19">
        <v>47821</v>
      </c>
      <c r="BL6" s="19">
        <v>1</v>
      </c>
      <c r="BM6" s="19">
        <v>434</v>
      </c>
      <c r="BN6" s="19">
        <v>1934</v>
      </c>
      <c r="BO6" s="19">
        <v>303</v>
      </c>
      <c r="BP6" s="19">
        <v>0</v>
      </c>
      <c r="BQ6" s="19">
        <v>21406</v>
      </c>
      <c r="BR6" s="19">
        <v>0</v>
      </c>
      <c r="BS6" s="19">
        <v>0</v>
      </c>
      <c r="BT6" s="19">
        <v>57</v>
      </c>
      <c r="BU6" s="19">
        <v>0</v>
      </c>
      <c r="BV6" s="19">
        <v>920</v>
      </c>
      <c r="BW6" s="19">
        <v>3</v>
      </c>
      <c r="BX6" s="19">
        <v>8</v>
      </c>
      <c r="BY6" s="19">
        <v>0</v>
      </c>
      <c r="BZ6" s="19">
        <v>2782</v>
      </c>
      <c r="CA6" s="19">
        <v>125562</v>
      </c>
      <c r="CB6" s="19">
        <v>95789</v>
      </c>
      <c r="CC6" s="19">
        <v>335</v>
      </c>
      <c r="CD6" s="19">
        <v>12836</v>
      </c>
      <c r="CE6" s="19">
        <v>5255</v>
      </c>
      <c r="CF6" s="19">
        <v>1952</v>
      </c>
      <c r="CG6" s="19">
        <v>42</v>
      </c>
      <c r="CH6" s="19">
        <v>47</v>
      </c>
      <c r="CI6" s="19">
        <v>0</v>
      </c>
      <c r="CJ6" s="19">
        <v>1</v>
      </c>
      <c r="CK6" s="19">
        <v>0</v>
      </c>
      <c r="CL6" s="19">
        <v>0</v>
      </c>
      <c r="CM6" s="19">
        <v>8615</v>
      </c>
      <c r="CN6" s="41" t="s">
        <v>223</v>
      </c>
      <c r="CO6" s="41" t="s">
        <v>223</v>
      </c>
      <c r="CP6" s="41" t="s">
        <v>223</v>
      </c>
      <c r="CQ6" s="41" t="s">
        <v>223</v>
      </c>
      <c r="CR6" s="41" t="s">
        <v>223</v>
      </c>
      <c r="CS6" s="41" t="s">
        <v>223</v>
      </c>
      <c r="CT6" s="41" t="s">
        <v>223</v>
      </c>
      <c r="CU6" s="41" t="s">
        <v>223</v>
      </c>
      <c r="CV6" s="19">
        <v>4</v>
      </c>
      <c r="CW6" s="19">
        <v>0</v>
      </c>
      <c r="CX6" s="41" t="s">
        <v>223</v>
      </c>
      <c r="CY6" s="19">
        <v>686</v>
      </c>
      <c r="CZ6" s="42">
        <v>41</v>
      </c>
    </row>
    <row r="7" spans="1:104" ht="13.5" customHeight="1" x14ac:dyDescent="0.2">
      <c r="A7" s="21" t="s">
        <v>44</v>
      </c>
      <c r="B7" s="22" t="s">
        <v>47</v>
      </c>
      <c r="C7" s="21" t="s">
        <v>48</v>
      </c>
      <c r="D7" s="23">
        <v>89121</v>
      </c>
      <c r="E7" s="23">
        <v>24508</v>
      </c>
      <c r="F7" s="23">
        <v>61</v>
      </c>
      <c r="G7" s="23">
        <v>18548</v>
      </c>
      <c r="H7" s="23">
        <v>4737</v>
      </c>
      <c r="I7" s="23">
        <v>5838</v>
      </c>
      <c r="J7" s="23">
        <v>7509</v>
      </c>
      <c r="K7" s="23">
        <v>6446</v>
      </c>
      <c r="L7" s="23">
        <v>0</v>
      </c>
      <c r="M7" s="23">
        <v>15616</v>
      </c>
      <c r="N7" s="23">
        <v>0</v>
      </c>
      <c r="O7" s="23">
        <v>0</v>
      </c>
      <c r="P7" s="23">
        <v>4797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1061</v>
      </c>
      <c r="AC7" s="23">
        <v>19019</v>
      </c>
      <c r="AD7" s="23">
        <v>3931</v>
      </c>
      <c r="AE7" s="23">
        <v>35</v>
      </c>
      <c r="AF7" s="23">
        <v>7713</v>
      </c>
      <c r="AG7" s="23">
        <v>4737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4">
        <v>2228</v>
      </c>
      <c r="AP7" s="24" t="s">
        <v>223</v>
      </c>
      <c r="AQ7" s="24" t="s">
        <v>223</v>
      </c>
      <c r="AR7" s="24" t="s">
        <v>223</v>
      </c>
      <c r="AS7" s="24" t="s">
        <v>223</v>
      </c>
      <c r="AT7" s="24" t="s">
        <v>223</v>
      </c>
      <c r="AU7" s="24" t="s">
        <v>223</v>
      </c>
      <c r="AV7" s="24" t="s">
        <v>223</v>
      </c>
      <c r="AW7" s="24" t="s">
        <v>223</v>
      </c>
      <c r="AX7" s="23">
        <v>0</v>
      </c>
      <c r="AY7" s="23">
        <v>0</v>
      </c>
      <c r="AZ7" s="24" t="s">
        <v>223</v>
      </c>
      <c r="BA7" s="23">
        <v>375</v>
      </c>
      <c r="BB7" s="23">
        <v>34819</v>
      </c>
      <c r="BC7" s="23">
        <v>0</v>
      </c>
      <c r="BD7" s="23">
        <v>0</v>
      </c>
      <c r="BE7" s="23">
        <v>0</v>
      </c>
      <c r="BF7" s="23">
        <v>0</v>
      </c>
      <c r="BG7" s="23">
        <v>5272</v>
      </c>
      <c r="BH7" s="23">
        <v>7485</v>
      </c>
      <c r="BI7" s="23">
        <v>6446</v>
      </c>
      <c r="BJ7" s="23">
        <v>0</v>
      </c>
      <c r="BK7" s="23">
        <v>15616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0</v>
      </c>
      <c r="BZ7" s="23">
        <v>0</v>
      </c>
      <c r="CA7" s="23">
        <v>35283</v>
      </c>
      <c r="CB7" s="23">
        <v>20577</v>
      </c>
      <c r="CC7" s="23">
        <v>26</v>
      </c>
      <c r="CD7" s="23">
        <v>10835</v>
      </c>
      <c r="CE7" s="23">
        <v>0</v>
      </c>
      <c r="CF7" s="23">
        <v>566</v>
      </c>
      <c r="CG7" s="23">
        <v>24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2569</v>
      </c>
      <c r="CN7" s="24" t="s">
        <v>223</v>
      </c>
      <c r="CO7" s="24" t="s">
        <v>223</v>
      </c>
      <c r="CP7" s="24" t="s">
        <v>223</v>
      </c>
      <c r="CQ7" s="24" t="s">
        <v>223</v>
      </c>
      <c r="CR7" s="24" t="s">
        <v>223</v>
      </c>
      <c r="CS7" s="24" t="s">
        <v>223</v>
      </c>
      <c r="CT7" s="24" t="s">
        <v>223</v>
      </c>
      <c r="CU7" s="24" t="s">
        <v>223</v>
      </c>
      <c r="CV7" s="23">
        <v>0</v>
      </c>
      <c r="CW7" s="23">
        <v>0</v>
      </c>
      <c r="CX7" s="24" t="s">
        <v>223</v>
      </c>
      <c r="CY7" s="23">
        <v>686</v>
      </c>
      <c r="CZ7" s="43" t="s">
        <v>224</v>
      </c>
    </row>
    <row r="8" spans="1:104" ht="13.5" customHeight="1" x14ac:dyDescent="0.2">
      <c r="A8" s="21" t="s">
        <v>44</v>
      </c>
      <c r="B8" s="22" t="s">
        <v>49</v>
      </c>
      <c r="C8" s="21" t="s">
        <v>50</v>
      </c>
      <c r="D8" s="23">
        <v>41589</v>
      </c>
      <c r="E8" s="23">
        <v>9439</v>
      </c>
      <c r="F8" s="23">
        <v>29</v>
      </c>
      <c r="G8" s="23">
        <v>0</v>
      </c>
      <c r="H8" s="23">
        <v>2465</v>
      </c>
      <c r="I8" s="23">
        <v>3338</v>
      </c>
      <c r="J8" s="23">
        <v>3456</v>
      </c>
      <c r="K8" s="23">
        <v>1670</v>
      </c>
      <c r="L8" s="23">
        <v>0</v>
      </c>
      <c r="M8" s="23">
        <v>4440</v>
      </c>
      <c r="N8" s="23">
        <v>0</v>
      </c>
      <c r="O8" s="23">
        <v>0</v>
      </c>
      <c r="P8" s="23">
        <v>861</v>
      </c>
      <c r="Q8" s="23">
        <v>0</v>
      </c>
      <c r="R8" s="23">
        <v>0</v>
      </c>
      <c r="S8" s="23">
        <v>8618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7273</v>
      </c>
      <c r="AC8" s="23">
        <v>7750</v>
      </c>
      <c r="AD8" s="23">
        <v>480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4">
        <v>0</v>
      </c>
      <c r="AP8" s="24" t="s">
        <v>223</v>
      </c>
      <c r="AQ8" s="24" t="s">
        <v>223</v>
      </c>
      <c r="AR8" s="24" t="s">
        <v>223</v>
      </c>
      <c r="AS8" s="24" t="s">
        <v>223</v>
      </c>
      <c r="AT8" s="24" t="s">
        <v>223</v>
      </c>
      <c r="AU8" s="24" t="s">
        <v>223</v>
      </c>
      <c r="AV8" s="24" t="s">
        <v>223</v>
      </c>
      <c r="AW8" s="24" t="s">
        <v>223</v>
      </c>
      <c r="AX8" s="23">
        <v>0</v>
      </c>
      <c r="AY8" s="23">
        <v>0</v>
      </c>
      <c r="AZ8" s="24" t="s">
        <v>223</v>
      </c>
      <c r="BA8" s="23">
        <v>7270</v>
      </c>
      <c r="BB8" s="23">
        <v>21525</v>
      </c>
      <c r="BC8" s="23">
        <v>0</v>
      </c>
      <c r="BD8" s="23">
        <v>0</v>
      </c>
      <c r="BE8" s="23">
        <v>0</v>
      </c>
      <c r="BF8" s="23">
        <v>0</v>
      </c>
      <c r="BG8" s="23">
        <v>3338</v>
      </c>
      <c r="BH8" s="23">
        <v>3456</v>
      </c>
      <c r="BI8" s="23">
        <v>1670</v>
      </c>
      <c r="BJ8" s="23">
        <v>0</v>
      </c>
      <c r="BK8" s="23">
        <v>4440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8618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3</v>
      </c>
      <c r="CA8" s="23">
        <v>12314</v>
      </c>
      <c r="CB8" s="23">
        <v>8959</v>
      </c>
      <c r="CC8" s="23">
        <v>29</v>
      </c>
      <c r="CD8" s="23">
        <v>0</v>
      </c>
      <c r="CE8" s="23">
        <v>2465</v>
      </c>
      <c r="CF8" s="23">
        <v>0</v>
      </c>
      <c r="CG8" s="23">
        <v>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861</v>
      </c>
      <c r="CN8" s="24" t="s">
        <v>223</v>
      </c>
      <c r="CO8" s="24" t="s">
        <v>223</v>
      </c>
      <c r="CP8" s="24" t="s">
        <v>223</v>
      </c>
      <c r="CQ8" s="24" t="s">
        <v>223</v>
      </c>
      <c r="CR8" s="24" t="s">
        <v>223</v>
      </c>
      <c r="CS8" s="24" t="s">
        <v>223</v>
      </c>
      <c r="CT8" s="24" t="s">
        <v>223</v>
      </c>
      <c r="CU8" s="24" t="s">
        <v>223</v>
      </c>
      <c r="CV8" s="23">
        <v>0</v>
      </c>
      <c r="CW8" s="23">
        <v>0</v>
      </c>
      <c r="CX8" s="24" t="s">
        <v>223</v>
      </c>
      <c r="CY8" s="23">
        <v>0</v>
      </c>
      <c r="CZ8" s="43" t="s">
        <v>224</v>
      </c>
    </row>
    <row r="9" spans="1:104" ht="13.5" customHeight="1" x14ac:dyDescent="0.2">
      <c r="A9" s="21" t="s">
        <v>44</v>
      </c>
      <c r="B9" s="22" t="s">
        <v>51</v>
      </c>
      <c r="C9" s="21" t="s">
        <v>52</v>
      </c>
      <c r="D9" s="23">
        <v>6703</v>
      </c>
      <c r="E9" s="23">
        <v>2885</v>
      </c>
      <c r="F9" s="23">
        <v>4</v>
      </c>
      <c r="G9" s="23">
        <v>0</v>
      </c>
      <c r="H9" s="23">
        <v>0</v>
      </c>
      <c r="I9" s="23">
        <v>698</v>
      </c>
      <c r="J9" s="23">
        <v>803</v>
      </c>
      <c r="K9" s="23">
        <v>418</v>
      </c>
      <c r="L9" s="23">
        <v>0</v>
      </c>
      <c r="M9" s="23">
        <v>1517</v>
      </c>
      <c r="N9" s="23">
        <v>0</v>
      </c>
      <c r="O9" s="23">
        <v>156</v>
      </c>
      <c r="P9" s="23">
        <v>172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9</v>
      </c>
      <c r="Z9" s="23">
        <v>0</v>
      </c>
      <c r="AA9" s="23">
        <v>0</v>
      </c>
      <c r="AB9" s="23">
        <v>41</v>
      </c>
      <c r="AC9" s="23">
        <v>13</v>
      </c>
      <c r="AD9" s="23">
        <v>0</v>
      </c>
      <c r="AE9" s="23">
        <v>4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4">
        <v>0</v>
      </c>
      <c r="AP9" s="24" t="s">
        <v>223</v>
      </c>
      <c r="AQ9" s="24" t="s">
        <v>223</v>
      </c>
      <c r="AR9" s="24" t="s">
        <v>223</v>
      </c>
      <c r="AS9" s="24" t="s">
        <v>223</v>
      </c>
      <c r="AT9" s="24" t="s">
        <v>223</v>
      </c>
      <c r="AU9" s="24" t="s">
        <v>223</v>
      </c>
      <c r="AV9" s="24" t="s">
        <v>223</v>
      </c>
      <c r="AW9" s="24" t="s">
        <v>223</v>
      </c>
      <c r="AX9" s="23">
        <v>9</v>
      </c>
      <c r="AY9" s="23">
        <v>0</v>
      </c>
      <c r="AZ9" s="24" t="s">
        <v>223</v>
      </c>
      <c r="BA9" s="23">
        <v>0</v>
      </c>
      <c r="BB9" s="23">
        <v>3633</v>
      </c>
      <c r="BC9" s="23">
        <v>0</v>
      </c>
      <c r="BD9" s="23">
        <v>0</v>
      </c>
      <c r="BE9" s="23">
        <v>0</v>
      </c>
      <c r="BF9" s="23">
        <v>0</v>
      </c>
      <c r="BG9" s="23">
        <v>698</v>
      </c>
      <c r="BH9" s="23">
        <v>803</v>
      </c>
      <c r="BI9" s="23">
        <v>418</v>
      </c>
      <c r="BJ9" s="23">
        <v>0</v>
      </c>
      <c r="BK9" s="23">
        <v>1517</v>
      </c>
      <c r="BL9" s="23">
        <v>0</v>
      </c>
      <c r="BM9" s="23">
        <v>156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41</v>
      </c>
      <c r="CA9" s="23">
        <v>3057</v>
      </c>
      <c r="CB9" s="23">
        <v>2885</v>
      </c>
      <c r="CC9" s="23">
        <v>0</v>
      </c>
      <c r="CD9" s="23">
        <v>0</v>
      </c>
      <c r="CE9" s="23">
        <v>0</v>
      </c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172</v>
      </c>
      <c r="CN9" s="24" t="s">
        <v>223</v>
      </c>
      <c r="CO9" s="24" t="s">
        <v>223</v>
      </c>
      <c r="CP9" s="24" t="s">
        <v>223</v>
      </c>
      <c r="CQ9" s="24" t="s">
        <v>223</v>
      </c>
      <c r="CR9" s="24" t="s">
        <v>223</v>
      </c>
      <c r="CS9" s="24" t="s">
        <v>223</v>
      </c>
      <c r="CT9" s="24" t="s">
        <v>223</v>
      </c>
      <c r="CU9" s="24" t="s">
        <v>223</v>
      </c>
      <c r="CV9" s="23">
        <v>0</v>
      </c>
      <c r="CW9" s="23">
        <v>0</v>
      </c>
      <c r="CX9" s="24" t="s">
        <v>223</v>
      </c>
      <c r="CY9" s="23">
        <v>0</v>
      </c>
      <c r="CZ9" s="43" t="s">
        <v>224</v>
      </c>
    </row>
    <row r="10" spans="1:104" ht="13.5" customHeight="1" x14ac:dyDescent="0.2">
      <c r="A10" s="21" t="s">
        <v>44</v>
      </c>
      <c r="B10" s="22" t="s">
        <v>53</v>
      </c>
      <c r="C10" s="21" t="s">
        <v>54</v>
      </c>
      <c r="D10" s="23">
        <v>17146</v>
      </c>
      <c r="E10" s="23">
        <v>8303</v>
      </c>
      <c r="F10" s="23">
        <v>7</v>
      </c>
      <c r="G10" s="23">
        <v>1732</v>
      </c>
      <c r="H10" s="23">
        <v>0</v>
      </c>
      <c r="I10" s="23">
        <v>801</v>
      </c>
      <c r="J10" s="23">
        <v>1847</v>
      </c>
      <c r="K10" s="23">
        <v>864</v>
      </c>
      <c r="L10" s="23">
        <v>0</v>
      </c>
      <c r="M10" s="23">
        <v>3007</v>
      </c>
      <c r="N10" s="23">
        <v>0</v>
      </c>
      <c r="O10" s="23">
        <v>0</v>
      </c>
      <c r="P10" s="23">
        <v>512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73</v>
      </c>
      <c r="AC10" s="23">
        <v>7378</v>
      </c>
      <c r="AD10" s="23">
        <v>5843</v>
      </c>
      <c r="AE10" s="23">
        <v>7</v>
      </c>
      <c r="AF10" s="23">
        <v>742</v>
      </c>
      <c r="AG10" s="23">
        <v>0</v>
      </c>
      <c r="AH10" s="23">
        <v>0</v>
      </c>
      <c r="AI10" s="23">
        <v>0</v>
      </c>
      <c r="AJ10" s="23">
        <v>461</v>
      </c>
      <c r="AK10" s="23">
        <v>0</v>
      </c>
      <c r="AL10" s="23">
        <v>0</v>
      </c>
      <c r="AM10" s="23">
        <v>0</v>
      </c>
      <c r="AN10" s="23">
        <v>0</v>
      </c>
      <c r="AO10" s="24">
        <v>252</v>
      </c>
      <c r="AP10" s="24" t="s">
        <v>223</v>
      </c>
      <c r="AQ10" s="24" t="s">
        <v>223</v>
      </c>
      <c r="AR10" s="24" t="s">
        <v>223</v>
      </c>
      <c r="AS10" s="24" t="s">
        <v>223</v>
      </c>
      <c r="AT10" s="24" t="s">
        <v>223</v>
      </c>
      <c r="AU10" s="24" t="s">
        <v>223</v>
      </c>
      <c r="AV10" s="24" t="s">
        <v>223</v>
      </c>
      <c r="AW10" s="24" t="s">
        <v>223</v>
      </c>
      <c r="AX10" s="23">
        <v>0</v>
      </c>
      <c r="AY10" s="23">
        <v>0</v>
      </c>
      <c r="AZ10" s="24" t="s">
        <v>223</v>
      </c>
      <c r="BA10" s="23">
        <v>73</v>
      </c>
      <c r="BB10" s="23">
        <v>5948</v>
      </c>
      <c r="BC10" s="23">
        <v>0</v>
      </c>
      <c r="BD10" s="23">
        <v>0</v>
      </c>
      <c r="BE10" s="23">
        <v>0</v>
      </c>
      <c r="BF10" s="23">
        <v>0</v>
      </c>
      <c r="BG10" s="23">
        <v>691</v>
      </c>
      <c r="BH10" s="23">
        <v>1847</v>
      </c>
      <c r="BI10" s="23">
        <v>403</v>
      </c>
      <c r="BJ10" s="23">
        <v>0</v>
      </c>
      <c r="BK10" s="23">
        <v>3007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3820</v>
      </c>
      <c r="CB10" s="23">
        <v>2460</v>
      </c>
      <c r="CC10" s="23">
        <v>0</v>
      </c>
      <c r="CD10" s="23">
        <v>990</v>
      </c>
      <c r="CE10" s="23">
        <v>0</v>
      </c>
      <c r="CF10" s="23">
        <v>110</v>
      </c>
      <c r="CG10" s="23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260</v>
      </c>
      <c r="CN10" s="24" t="s">
        <v>223</v>
      </c>
      <c r="CO10" s="24" t="s">
        <v>223</v>
      </c>
      <c r="CP10" s="24" t="s">
        <v>223</v>
      </c>
      <c r="CQ10" s="24" t="s">
        <v>223</v>
      </c>
      <c r="CR10" s="24" t="s">
        <v>223</v>
      </c>
      <c r="CS10" s="24" t="s">
        <v>223</v>
      </c>
      <c r="CT10" s="24" t="s">
        <v>223</v>
      </c>
      <c r="CU10" s="24" t="s">
        <v>223</v>
      </c>
      <c r="CV10" s="23">
        <v>0</v>
      </c>
      <c r="CW10" s="23">
        <v>0</v>
      </c>
      <c r="CX10" s="24" t="s">
        <v>223</v>
      </c>
      <c r="CY10" s="23">
        <v>0</v>
      </c>
      <c r="CZ10" s="43" t="s">
        <v>224</v>
      </c>
    </row>
    <row r="11" spans="1:104" ht="13.5" customHeight="1" x14ac:dyDescent="0.2">
      <c r="A11" s="21" t="s">
        <v>44</v>
      </c>
      <c r="B11" s="22" t="s">
        <v>55</v>
      </c>
      <c r="C11" s="21" t="s">
        <v>56</v>
      </c>
      <c r="D11" s="23">
        <v>3696</v>
      </c>
      <c r="E11" s="23">
        <v>1260</v>
      </c>
      <c r="F11" s="23">
        <v>8</v>
      </c>
      <c r="G11" s="23">
        <v>809</v>
      </c>
      <c r="H11" s="23">
        <v>0</v>
      </c>
      <c r="I11" s="23">
        <v>607</v>
      </c>
      <c r="J11" s="23">
        <v>390</v>
      </c>
      <c r="K11" s="23">
        <v>259</v>
      </c>
      <c r="L11" s="23">
        <v>0</v>
      </c>
      <c r="M11" s="23">
        <v>285</v>
      </c>
      <c r="N11" s="23">
        <v>0</v>
      </c>
      <c r="O11" s="23">
        <v>0</v>
      </c>
      <c r="P11" s="23">
        <v>44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34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4">
        <v>0</v>
      </c>
      <c r="AP11" s="24" t="s">
        <v>223</v>
      </c>
      <c r="AQ11" s="24" t="s">
        <v>223</v>
      </c>
      <c r="AR11" s="24" t="s">
        <v>223</v>
      </c>
      <c r="AS11" s="24" t="s">
        <v>223</v>
      </c>
      <c r="AT11" s="24" t="s">
        <v>223</v>
      </c>
      <c r="AU11" s="24" t="s">
        <v>223</v>
      </c>
      <c r="AV11" s="24" t="s">
        <v>223</v>
      </c>
      <c r="AW11" s="24" t="s">
        <v>223</v>
      </c>
      <c r="AX11" s="23">
        <v>0</v>
      </c>
      <c r="AY11" s="23">
        <v>0</v>
      </c>
      <c r="AZ11" s="24" t="s">
        <v>223</v>
      </c>
      <c r="BA11" s="23">
        <v>0</v>
      </c>
      <c r="BB11" s="23">
        <v>2790</v>
      </c>
      <c r="BC11" s="23">
        <v>629</v>
      </c>
      <c r="BD11" s="23">
        <v>6</v>
      </c>
      <c r="BE11" s="23">
        <v>601</v>
      </c>
      <c r="BF11" s="23">
        <v>0</v>
      </c>
      <c r="BG11" s="23">
        <v>586</v>
      </c>
      <c r="BH11" s="23">
        <v>390</v>
      </c>
      <c r="BI11" s="23">
        <v>259</v>
      </c>
      <c r="BJ11" s="23">
        <v>0</v>
      </c>
      <c r="BK11" s="23">
        <v>285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34</v>
      </c>
      <c r="CA11" s="23">
        <v>906</v>
      </c>
      <c r="CB11" s="23">
        <v>631</v>
      </c>
      <c r="CC11" s="23">
        <v>2</v>
      </c>
      <c r="CD11" s="23">
        <v>208</v>
      </c>
      <c r="CE11" s="23">
        <v>0</v>
      </c>
      <c r="CF11" s="23">
        <v>21</v>
      </c>
      <c r="CG11" s="23">
        <v>0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44</v>
      </c>
      <c r="CN11" s="24" t="s">
        <v>223</v>
      </c>
      <c r="CO11" s="24" t="s">
        <v>223</v>
      </c>
      <c r="CP11" s="24" t="s">
        <v>223</v>
      </c>
      <c r="CQ11" s="24" t="s">
        <v>223</v>
      </c>
      <c r="CR11" s="24" t="s">
        <v>223</v>
      </c>
      <c r="CS11" s="24" t="s">
        <v>223</v>
      </c>
      <c r="CT11" s="24" t="s">
        <v>223</v>
      </c>
      <c r="CU11" s="24" t="s">
        <v>223</v>
      </c>
      <c r="CV11" s="23">
        <v>0</v>
      </c>
      <c r="CW11" s="23">
        <v>0</v>
      </c>
      <c r="CX11" s="24" t="s">
        <v>223</v>
      </c>
      <c r="CY11" s="23">
        <v>0</v>
      </c>
      <c r="CZ11" s="43" t="s">
        <v>224</v>
      </c>
    </row>
    <row r="12" spans="1:104" ht="13.5" customHeight="1" x14ac:dyDescent="0.2">
      <c r="A12" s="21" t="s">
        <v>44</v>
      </c>
      <c r="B12" s="22" t="s">
        <v>57</v>
      </c>
      <c r="C12" s="21" t="s">
        <v>58</v>
      </c>
      <c r="D12" s="23">
        <v>19035</v>
      </c>
      <c r="E12" s="23">
        <v>7231</v>
      </c>
      <c r="F12" s="23">
        <v>2</v>
      </c>
      <c r="G12" s="23">
        <v>0</v>
      </c>
      <c r="H12" s="23">
        <v>1528</v>
      </c>
      <c r="I12" s="23">
        <v>2552</v>
      </c>
      <c r="J12" s="23">
        <v>2000</v>
      </c>
      <c r="K12" s="23">
        <v>217</v>
      </c>
      <c r="L12" s="23">
        <v>0</v>
      </c>
      <c r="M12" s="23">
        <v>0</v>
      </c>
      <c r="N12" s="23">
        <v>0</v>
      </c>
      <c r="O12" s="23">
        <v>0</v>
      </c>
      <c r="P12" s="23">
        <v>408</v>
      </c>
      <c r="Q12" s="23">
        <v>0</v>
      </c>
      <c r="R12" s="23">
        <v>0</v>
      </c>
      <c r="S12" s="23">
        <v>4074</v>
      </c>
      <c r="T12" s="23">
        <v>0</v>
      </c>
      <c r="U12" s="23">
        <v>0</v>
      </c>
      <c r="V12" s="23">
        <v>0</v>
      </c>
      <c r="W12" s="23">
        <v>0</v>
      </c>
      <c r="X12" s="23">
        <v>920</v>
      </c>
      <c r="Y12" s="23">
        <v>0</v>
      </c>
      <c r="Z12" s="23">
        <v>7</v>
      </c>
      <c r="AA12" s="23">
        <v>0</v>
      </c>
      <c r="AB12" s="23">
        <v>96</v>
      </c>
      <c r="AC12" s="23">
        <v>3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4">
        <v>0</v>
      </c>
      <c r="AP12" s="24" t="s">
        <v>223</v>
      </c>
      <c r="AQ12" s="24" t="s">
        <v>223</v>
      </c>
      <c r="AR12" s="24" t="s">
        <v>223</v>
      </c>
      <c r="AS12" s="24" t="s">
        <v>223</v>
      </c>
      <c r="AT12" s="24" t="s">
        <v>223</v>
      </c>
      <c r="AU12" s="24" t="s">
        <v>223</v>
      </c>
      <c r="AV12" s="24" t="s">
        <v>223</v>
      </c>
      <c r="AW12" s="24" t="s">
        <v>223</v>
      </c>
      <c r="AX12" s="23">
        <v>0</v>
      </c>
      <c r="AY12" s="23">
        <v>0</v>
      </c>
      <c r="AZ12" s="24" t="s">
        <v>223</v>
      </c>
      <c r="BA12" s="23">
        <v>3</v>
      </c>
      <c r="BB12" s="23">
        <v>13850</v>
      </c>
      <c r="BC12" s="23">
        <v>2569</v>
      </c>
      <c r="BD12" s="23">
        <v>2</v>
      </c>
      <c r="BE12" s="23">
        <v>0</v>
      </c>
      <c r="BF12" s="23">
        <v>1528</v>
      </c>
      <c r="BG12" s="23">
        <v>2435</v>
      </c>
      <c r="BH12" s="23">
        <v>1984</v>
      </c>
      <c r="BI12" s="23">
        <v>217</v>
      </c>
      <c r="BJ12" s="23">
        <v>0</v>
      </c>
      <c r="BK12" s="23">
        <v>0</v>
      </c>
      <c r="BL12" s="23">
        <v>0</v>
      </c>
      <c r="BM12" s="23">
        <v>0</v>
      </c>
      <c r="BN12" s="23">
        <v>21</v>
      </c>
      <c r="BO12" s="23">
        <v>0</v>
      </c>
      <c r="BP12" s="23">
        <v>0</v>
      </c>
      <c r="BQ12" s="23">
        <v>4074</v>
      </c>
      <c r="BR12" s="23">
        <v>0</v>
      </c>
      <c r="BS12" s="23">
        <v>0</v>
      </c>
      <c r="BT12" s="23">
        <v>0</v>
      </c>
      <c r="BU12" s="23">
        <v>0</v>
      </c>
      <c r="BV12" s="23">
        <v>920</v>
      </c>
      <c r="BW12" s="23">
        <v>0</v>
      </c>
      <c r="BX12" s="23">
        <v>7</v>
      </c>
      <c r="BY12" s="23">
        <v>0</v>
      </c>
      <c r="BZ12" s="23">
        <v>93</v>
      </c>
      <c r="CA12" s="23">
        <v>5182</v>
      </c>
      <c r="CB12" s="23">
        <v>4662</v>
      </c>
      <c r="CC12" s="23">
        <v>0</v>
      </c>
      <c r="CD12" s="23">
        <v>0</v>
      </c>
      <c r="CE12" s="23">
        <v>0</v>
      </c>
      <c r="CF12" s="23">
        <v>117</v>
      </c>
      <c r="CG12" s="23">
        <v>16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387</v>
      </c>
      <c r="CN12" s="24" t="s">
        <v>223</v>
      </c>
      <c r="CO12" s="24" t="s">
        <v>223</v>
      </c>
      <c r="CP12" s="24" t="s">
        <v>223</v>
      </c>
      <c r="CQ12" s="24" t="s">
        <v>223</v>
      </c>
      <c r="CR12" s="24" t="s">
        <v>223</v>
      </c>
      <c r="CS12" s="24" t="s">
        <v>223</v>
      </c>
      <c r="CT12" s="24" t="s">
        <v>223</v>
      </c>
      <c r="CU12" s="24" t="s">
        <v>223</v>
      </c>
      <c r="CV12" s="23">
        <v>0</v>
      </c>
      <c r="CW12" s="23">
        <v>0</v>
      </c>
      <c r="CX12" s="24" t="s">
        <v>223</v>
      </c>
      <c r="CY12" s="23">
        <v>0</v>
      </c>
      <c r="CZ12" s="43" t="s">
        <v>224</v>
      </c>
    </row>
    <row r="13" spans="1:104" ht="13.5" customHeight="1" x14ac:dyDescent="0.2">
      <c r="A13" s="21" t="s">
        <v>44</v>
      </c>
      <c r="B13" s="22" t="s">
        <v>59</v>
      </c>
      <c r="C13" s="21" t="s">
        <v>60</v>
      </c>
      <c r="D13" s="23">
        <v>3526</v>
      </c>
      <c r="E13" s="23">
        <v>1969</v>
      </c>
      <c r="F13" s="23">
        <v>1</v>
      </c>
      <c r="G13" s="23">
        <v>0</v>
      </c>
      <c r="H13" s="23">
        <v>0</v>
      </c>
      <c r="I13" s="23">
        <v>254</v>
      </c>
      <c r="J13" s="23">
        <v>359</v>
      </c>
      <c r="K13" s="23">
        <v>243</v>
      </c>
      <c r="L13" s="23">
        <v>0</v>
      </c>
      <c r="M13" s="23">
        <v>594</v>
      </c>
      <c r="N13" s="23">
        <v>0</v>
      </c>
      <c r="O13" s="23">
        <v>0</v>
      </c>
      <c r="P13" s="23">
        <v>93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13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4">
        <v>0</v>
      </c>
      <c r="AP13" s="24" t="s">
        <v>223</v>
      </c>
      <c r="AQ13" s="24" t="s">
        <v>223</v>
      </c>
      <c r="AR13" s="24" t="s">
        <v>223</v>
      </c>
      <c r="AS13" s="24" t="s">
        <v>223</v>
      </c>
      <c r="AT13" s="24" t="s">
        <v>223</v>
      </c>
      <c r="AU13" s="24" t="s">
        <v>223</v>
      </c>
      <c r="AV13" s="24" t="s">
        <v>223</v>
      </c>
      <c r="AW13" s="24" t="s">
        <v>223</v>
      </c>
      <c r="AX13" s="23">
        <v>0</v>
      </c>
      <c r="AY13" s="23">
        <v>0</v>
      </c>
      <c r="AZ13" s="24" t="s">
        <v>223</v>
      </c>
      <c r="BA13" s="23">
        <v>0</v>
      </c>
      <c r="BB13" s="23">
        <v>2283</v>
      </c>
      <c r="BC13" s="23">
        <v>820</v>
      </c>
      <c r="BD13" s="23">
        <v>0</v>
      </c>
      <c r="BE13" s="23">
        <v>0</v>
      </c>
      <c r="BF13" s="23">
        <v>0</v>
      </c>
      <c r="BG13" s="23">
        <v>254</v>
      </c>
      <c r="BH13" s="23">
        <v>359</v>
      </c>
      <c r="BI13" s="23">
        <v>243</v>
      </c>
      <c r="BJ13" s="23">
        <v>0</v>
      </c>
      <c r="BK13" s="23">
        <v>594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0</v>
      </c>
      <c r="BZ13" s="23">
        <v>13</v>
      </c>
      <c r="CA13" s="23">
        <v>1243</v>
      </c>
      <c r="CB13" s="23">
        <v>1149</v>
      </c>
      <c r="CC13" s="23">
        <v>1</v>
      </c>
      <c r="CD13" s="23">
        <v>0</v>
      </c>
      <c r="CE13" s="23">
        <v>0</v>
      </c>
      <c r="CF13" s="23">
        <v>0</v>
      </c>
      <c r="CG13" s="23">
        <v>0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3">
        <v>93</v>
      </c>
      <c r="CN13" s="24" t="s">
        <v>223</v>
      </c>
      <c r="CO13" s="24" t="s">
        <v>223</v>
      </c>
      <c r="CP13" s="24" t="s">
        <v>223</v>
      </c>
      <c r="CQ13" s="24" t="s">
        <v>223</v>
      </c>
      <c r="CR13" s="24" t="s">
        <v>223</v>
      </c>
      <c r="CS13" s="24" t="s">
        <v>223</v>
      </c>
      <c r="CT13" s="24" t="s">
        <v>223</v>
      </c>
      <c r="CU13" s="24" t="s">
        <v>223</v>
      </c>
      <c r="CV13" s="23">
        <v>0</v>
      </c>
      <c r="CW13" s="23">
        <v>0</v>
      </c>
      <c r="CX13" s="24" t="s">
        <v>223</v>
      </c>
      <c r="CY13" s="23">
        <v>0</v>
      </c>
      <c r="CZ13" s="43" t="s">
        <v>224</v>
      </c>
    </row>
    <row r="14" spans="1:104" ht="13.5" customHeight="1" x14ac:dyDescent="0.2">
      <c r="A14" s="21" t="s">
        <v>44</v>
      </c>
      <c r="B14" s="22" t="s">
        <v>61</v>
      </c>
      <c r="C14" s="21" t="s">
        <v>62</v>
      </c>
      <c r="D14" s="23">
        <v>13022</v>
      </c>
      <c r="E14" s="23">
        <v>8857</v>
      </c>
      <c r="F14" s="23">
        <v>32</v>
      </c>
      <c r="G14" s="23">
        <v>0</v>
      </c>
      <c r="H14" s="23">
        <v>0</v>
      </c>
      <c r="I14" s="23">
        <v>1009</v>
      </c>
      <c r="J14" s="23">
        <v>1473</v>
      </c>
      <c r="K14" s="23">
        <v>553</v>
      </c>
      <c r="L14" s="23">
        <v>0</v>
      </c>
      <c r="M14" s="23">
        <v>0</v>
      </c>
      <c r="N14" s="23">
        <v>0</v>
      </c>
      <c r="O14" s="23">
        <v>0</v>
      </c>
      <c r="P14" s="23">
        <v>1098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4">
        <v>0</v>
      </c>
      <c r="AP14" s="24" t="s">
        <v>223</v>
      </c>
      <c r="AQ14" s="24" t="s">
        <v>223</v>
      </c>
      <c r="AR14" s="24" t="s">
        <v>223</v>
      </c>
      <c r="AS14" s="24" t="s">
        <v>223</v>
      </c>
      <c r="AT14" s="24" t="s">
        <v>223</v>
      </c>
      <c r="AU14" s="24" t="s">
        <v>223</v>
      </c>
      <c r="AV14" s="24" t="s">
        <v>223</v>
      </c>
      <c r="AW14" s="24" t="s">
        <v>223</v>
      </c>
      <c r="AX14" s="23">
        <v>0</v>
      </c>
      <c r="AY14" s="23">
        <v>0</v>
      </c>
      <c r="AZ14" s="24" t="s">
        <v>223</v>
      </c>
      <c r="BA14" s="23">
        <v>0</v>
      </c>
      <c r="BB14" s="23">
        <v>6874</v>
      </c>
      <c r="BC14" s="23">
        <v>3349</v>
      </c>
      <c r="BD14" s="23">
        <v>10</v>
      </c>
      <c r="BE14" s="23">
        <v>0</v>
      </c>
      <c r="BF14" s="23">
        <v>0</v>
      </c>
      <c r="BG14" s="23">
        <v>840</v>
      </c>
      <c r="BH14" s="23">
        <v>1473</v>
      </c>
      <c r="BI14" s="23">
        <v>525</v>
      </c>
      <c r="BJ14" s="23">
        <v>0</v>
      </c>
      <c r="BK14" s="23">
        <v>0</v>
      </c>
      <c r="BL14" s="23">
        <v>0</v>
      </c>
      <c r="BM14" s="23">
        <v>0</v>
      </c>
      <c r="BN14" s="23">
        <v>677</v>
      </c>
      <c r="BO14" s="23">
        <v>0</v>
      </c>
      <c r="BP14" s="23">
        <v>0</v>
      </c>
      <c r="BQ14" s="23">
        <v>0</v>
      </c>
      <c r="BR14" s="23">
        <v>0</v>
      </c>
      <c r="BS14" s="23">
        <v>0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0</v>
      </c>
      <c r="BZ14" s="23">
        <v>0</v>
      </c>
      <c r="CA14" s="23">
        <v>6148</v>
      </c>
      <c r="CB14" s="23">
        <v>5508</v>
      </c>
      <c r="CC14" s="23">
        <v>22</v>
      </c>
      <c r="CD14" s="23">
        <v>0</v>
      </c>
      <c r="CE14" s="23">
        <v>0</v>
      </c>
      <c r="CF14" s="23">
        <v>169</v>
      </c>
      <c r="CG14" s="23">
        <v>0</v>
      </c>
      <c r="CH14" s="23">
        <v>28</v>
      </c>
      <c r="CI14" s="23">
        <v>0</v>
      </c>
      <c r="CJ14" s="23">
        <v>0</v>
      </c>
      <c r="CK14" s="23">
        <v>0</v>
      </c>
      <c r="CL14" s="23">
        <v>0</v>
      </c>
      <c r="CM14" s="23">
        <v>421</v>
      </c>
      <c r="CN14" s="24" t="s">
        <v>223</v>
      </c>
      <c r="CO14" s="24" t="s">
        <v>223</v>
      </c>
      <c r="CP14" s="24" t="s">
        <v>223</v>
      </c>
      <c r="CQ14" s="24" t="s">
        <v>223</v>
      </c>
      <c r="CR14" s="24" t="s">
        <v>223</v>
      </c>
      <c r="CS14" s="24" t="s">
        <v>223</v>
      </c>
      <c r="CT14" s="24" t="s">
        <v>223</v>
      </c>
      <c r="CU14" s="24" t="s">
        <v>223</v>
      </c>
      <c r="CV14" s="23">
        <v>0</v>
      </c>
      <c r="CW14" s="23">
        <v>0</v>
      </c>
      <c r="CX14" s="24" t="s">
        <v>223</v>
      </c>
      <c r="CY14" s="23">
        <v>0</v>
      </c>
      <c r="CZ14" s="43" t="s">
        <v>224</v>
      </c>
    </row>
    <row r="15" spans="1:104" ht="13.5" customHeight="1" x14ac:dyDescent="0.2">
      <c r="A15" s="21" t="s">
        <v>44</v>
      </c>
      <c r="B15" s="22" t="s">
        <v>63</v>
      </c>
      <c r="C15" s="21" t="s">
        <v>64</v>
      </c>
      <c r="D15" s="23">
        <v>2988</v>
      </c>
      <c r="E15" s="23">
        <v>1068</v>
      </c>
      <c r="F15" s="23">
        <v>2</v>
      </c>
      <c r="G15" s="23">
        <v>24</v>
      </c>
      <c r="H15" s="23">
        <v>0</v>
      </c>
      <c r="I15" s="23">
        <v>279</v>
      </c>
      <c r="J15" s="23">
        <v>233</v>
      </c>
      <c r="K15" s="23">
        <v>668</v>
      </c>
      <c r="L15" s="23">
        <v>0</v>
      </c>
      <c r="M15" s="23">
        <v>667</v>
      </c>
      <c r="N15" s="23">
        <v>0</v>
      </c>
      <c r="O15" s="23">
        <v>0</v>
      </c>
      <c r="P15" s="23">
        <v>47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4">
        <v>0</v>
      </c>
      <c r="AP15" s="24" t="s">
        <v>223</v>
      </c>
      <c r="AQ15" s="24" t="s">
        <v>223</v>
      </c>
      <c r="AR15" s="24" t="s">
        <v>223</v>
      </c>
      <c r="AS15" s="24" t="s">
        <v>223</v>
      </c>
      <c r="AT15" s="24" t="s">
        <v>223</v>
      </c>
      <c r="AU15" s="24" t="s">
        <v>223</v>
      </c>
      <c r="AV15" s="24" t="s">
        <v>223</v>
      </c>
      <c r="AW15" s="24" t="s">
        <v>223</v>
      </c>
      <c r="AX15" s="23">
        <v>0</v>
      </c>
      <c r="AY15" s="23">
        <v>0</v>
      </c>
      <c r="AZ15" s="24" t="s">
        <v>223</v>
      </c>
      <c r="BA15" s="23">
        <v>0</v>
      </c>
      <c r="BB15" s="23">
        <v>1847</v>
      </c>
      <c r="BC15" s="23">
        <v>0</v>
      </c>
      <c r="BD15" s="23">
        <v>0</v>
      </c>
      <c r="BE15" s="23">
        <v>0</v>
      </c>
      <c r="BF15" s="23">
        <v>0</v>
      </c>
      <c r="BG15" s="23">
        <v>279</v>
      </c>
      <c r="BH15" s="23">
        <v>233</v>
      </c>
      <c r="BI15" s="23">
        <v>668</v>
      </c>
      <c r="BJ15" s="23">
        <v>0</v>
      </c>
      <c r="BK15" s="23">
        <v>667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1141</v>
      </c>
      <c r="CB15" s="23">
        <v>1068</v>
      </c>
      <c r="CC15" s="23">
        <v>2</v>
      </c>
      <c r="CD15" s="23">
        <v>24</v>
      </c>
      <c r="CE15" s="23">
        <v>0</v>
      </c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47</v>
      </c>
      <c r="CN15" s="24" t="s">
        <v>223</v>
      </c>
      <c r="CO15" s="24" t="s">
        <v>223</v>
      </c>
      <c r="CP15" s="24" t="s">
        <v>223</v>
      </c>
      <c r="CQ15" s="24" t="s">
        <v>223</v>
      </c>
      <c r="CR15" s="24" t="s">
        <v>223</v>
      </c>
      <c r="CS15" s="24" t="s">
        <v>223</v>
      </c>
      <c r="CT15" s="24" t="s">
        <v>223</v>
      </c>
      <c r="CU15" s="24" t="s">
        <v>223</v>
      </c>
      <c r="CV15" s="23">
        <v>0</v>
      </c>
      <c r="CW15" s="23">
        <v>0</v>
      </c>
      <c r="CX15" s="24" t="s">
        <v>223</v>
      </c>
      <c r="CY15" s="23">
        <v>0</v>
      </c>
      <c r="CZ15" s="43" t="s">
        <v>224</v>
      </c>
    </row>
    <row r="16" spans="1:104" ht="13.5" customHeight="1" x14ac:dyDescent="0.2">
      <c r="A16" s="21" t="s">
        <v>44</v>
      </c>
      <c r="B16" s="22" t="s">
        <v>65</v>
      </c>
      <c r="C16" s="21" t="s">
        <v>66</v>
      </c>
      <c r="D16" s="23">
        <v>7361</v>
      </c>
      <c r="E16" s="23">
        <v>2361</v>
      </c>
      <c r="F16" s="23">
        <v>7</v>
      </c>
      <c r="G16" s="23">
        <v>812</v>
      </c>
      <c r="H16" s="23">
        <v>0</v>
      </c>
      <c r="I16" s="23">
        <v>401</v>
      </c>
      <c r="J16" s="23">
        <v>735</v>
      </c>
      <c r="K16" s="23">
        <v>434</v>
      </c>
      <c r="L16" s="23">
        <v>0</v>
      </c>
      <c r="M16" s="23">
        <v>1965</v>
      </c>
      <c r="N16" s="23">
        <v>0</v>
      </c>
      <c r="O16" s="23">
        <v>0</v>
      </c>
      <c r="P16" s="23">
        <v>615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31</v>
      </c>
      <c r="AC16" s="23">
        <v>31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4">
        <v>0</v>
      </c>
      <c r="AP16" s="24" t="s">
        <v>223</v>
      </c>
      <c r="AQ16" s="24" t="s">
        <v>223</v>
      </c>
      <c r="AR16" s="24" t="s">
        <v>223</v>
      </c>
      <c r="AS16" s="24" t="s">
        <v>223</v>
      </c>
      <c r="AT16" s="24" t="s">
        <v>223</v>
      </c>
      <c r="AU16" s="24" t="s">
        <v>223</v>
      </c>
      <c r="AV16" s="24" t="s">
        <v>223</v>
      </c>
      <c r="AW16" s="24" t="s">
        <v>223</v>
      </c>
      <c r="AX16" s="23">
        <v>0</v>
      </c>
      <c r="AY16" s="23">
        <v>0</v>
      </c>
      <c r="AZ16" s="24" t="s">
        <v>223</v>
      </c>
      <c r="BA16" s="23">
        <v>31</v>
      </c>
      <c r="BB16" s="23">
        <v>5433</v>
      </c>
      <c r="BC16" s="23">
        <v>1128</v>
      </c>
      <c r="BD16" s="23">
        <v>5</v>
      </c>
      <c r="BE16" s="23">
        <v>379</v>
      </c>
      <c r="BF16" s="23">
        <v>0</v>
      </c>
      <c r="BG16" s="23">
        <v>327</v>
      </c>
      <c r="BH16" s="23">
        <v>735</v>
      </c>
      <c r="BI16" s="23">
        <v>434</v>
      </c>
      <c r="BJ16" s="23">
        <v>0</v>
      </c>
      <c r="BK16" s="23">
        <v>1965</v>
      </c>
      <c r="BL16" s="23">
        <v>0</v>
      </c>
      <c r="BM16" s="23">
        <v>0</v>
      </c>
      <c r="BN16" s="23">
        <v>460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1897</v>
      </c>
      <c r="CB16" s="23">
        <v>1233</v>
      </c>
      <c r="CC16" s="23">
        <v>2</v>
      </c>
      <c r="CD16" s="23">
        <v>433</v>
      </c>
      <c r="CE16" s="23">
        <v>0</v>
      </c>
      <c r="CF16" s="23">
        <v>74</v>
      </c>
      <c r="CG16" s="23">
        <v>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155</v>
      </c>
      <c r="CN16" s="24" t="s">
        <v>223</v>
      </c>
      <c r="CO16" s="24" t="s">
        <v>223</v>
      </c>
      <c r="CP16" s="24" t="s">
        <v>223</v>
      </c>
      <c r="CQ16" s="24" t="s">
        <v>223</v>
      </c>
      <c r="CR16" s="24" t="s">
        <v>223</v>
      </c>
      <c r="CS16" s="24" t="s">
        <v>223</v>
      </c>
      <c r="CT16" s="24" t="s">
        <v>223</v>
      </c>
      <c r="CU16" s="24" t="s">
        <v>223</v>
      </c>
      <c r="CV16" s="23">
        <v>0</v>
      </c>
      <c r="CW16" s="23">
        <v>0</v>
      </c>
      <c r="CX16" s="24" t="s">
        <v>223</v>
      </c>
      <c r="CY16" s="23">
        <v>0</v>
      </c>
      <c r="CZ16" s="43" t="s">
        <v>225</v>
      </c>
    </row>
    <row r="17" spans="1:104" ht="13.5" customHeight="1" x14ac:dyDescent="0.2">
      <c r="A17" s="21" t="s">
        <v>44</v>
      </c>
      <c r="B17" s="22" t="s">
        <v>67</v>
      </c>
      <c r="C17" s="21" t="s">
        <v>68</v>
      </c>
      <c r="D17" s="23">
        <v>18167</v>
      </c>
      <c r="E17" s="23">
        <v>9416</v>
      </c>
      <c r="F17" s="23">
        <v>70</v>
      </c>
      <c r="G17" s="23">
        <v>22</v>
      </c>
      <c r="H17" s="23">
        <v>0</v>
      </c>
      <c r="I17" s="23">
        <v>1751</v>
      </c>
      <c r="J17" s="23">
        <v>1644</v>
      </c>
      <c r="K17" s="23">
        <v>235</v>
      </c>
      <c r="L17" s="23">
        <v>0</v>
      </c>
      <c r="M17" s="23">
        <v>4324</v>
      </c>
      <c r="N17" s="23">
        <v>0</v>
      </c>
      <c r="O17" s="23">
        <v>0</v>
      </c>
      <c r="P17" s="23">
        <v>575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130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4">
        <v>0</v>
      </c>
      <c r="AP17" s="24" t="s">
        <v>223</v>
      </c>
      <c r="AQ17" s="24" t="s">
        <v>223</v>
      </c>
      <c r="AR17" s="24" t="s">
        <v>223</v>
      </c>
      <c r="AS17" s="24" t="s">
        <v>223</v>
      </c>
      <c r="AT17" s="24" t="s">
        <v>223</v>
      </c>
      <c r="AU17" s="24" t="s">
        <v>223</v>
      </c>
      <c r="AV17" s="24" t="s">
        <v>223</v>
      </c>
      <c r="AW17" s="24" t="s">
        <v>223</v>
      </c>
      <c r="AX17" s="23">
        <v>0</v>
      </c>
      <c r="AY17" s="23">
        <v>0</v>
      </c>
      <c r="AZ17" s="24" t="s">
        <v>223</v>
      </c>
      <c r="BA17" s="23">
        <v>0</v>
      </c>
      <c r="BB17" s="23">
        <v>9294</v>
      </c>
      <c r="BC17" s="23">
        <v>1367</v>
      </c>
      <c r="BD17" s="23">
        <v>46</v>
      </c>
      <c r="BE17" s="23">
        <v>0</v>
      </c>
      <c r="BF17" s="23">
        <v>0</v>
      </c>
      <c r="BG17" s="23">
        <v>1548</v>
      </c>
      <c r="BH17" s="23">
        <v>1644</v>
      </c>
      <c r="BI17" s="23">
        <v>235</v>
      </c>
      <c r="BJ17" s="23">
        <v>0</v>
      </c>
      <c r="BK17" s="23">
        <v>4324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130</v>
      </c>
      <c r="CA17" s="23">
        <v>8873</v>
      </c>
      <c r="CB17" s="23">
        <v>8049</v>
      </c>
      <c r="CC17" s="23">
        <v>24</v>
      </c>
      <c r="CD17" s="23">
        <v>22</v>
      </c>
      <c r="CE17" s="23">
        <v>0</v>
      </c>
      <c r="CF17" s="23">
        <v>203</v>
      </c>
      <c r="CG17" s="23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575</v>
      </c>
      <c r="CN17" s="24" t="s">
        <v>223</v>
      </c>
      <c r="CO17" s="24" t="s">
        <v>223</v>
      </c>
      <c r="CP17" s="24" t="s">
        <v>223</v>
      </c>
      <c r="CQ17" s="24" t="s">
        <v>223</v>
      </c>
      <c r="CR17" s="24" t="s">
        <v>223</v>
      </c>
      <c r="CS17" s="24" t="s">
        <v>223</v>
      </c>
      <c r="CT17" s="24" t="s">
        <v>223</v>
      </c>
      <c r="CU17" s="24" t="s">
        <v>223</v>
      </c>
      <c r="CV17" s="23">
        <v>0</v>
      </c>
      <c r="CW17" s="23">
        <v>0</v>
      </c>
      <c r="CX17" s="24" t="s">
        <v>223</v>
      </c>
      <c r="CY17" s="23">
        <v>0</v>
      </c>
      <c r="CZ17" s="43" t="s">
        <v>224</v>
      </c>
    </row>
    <row r="18" spans="1:104" ht="13.5" customHeight="1" x14ac:dyDescent="0.2">
      <c r="A18" s="21" t="s">
        <v>44</v>
      </c>
      <c r="B18" s="22" t="s">
        <v>69</v>
      </c>
      <c r="C18" s="21" t="s">
        <v>70</v>
      </c>
      <c r="D18" s="23">
        <v>18189</v>
      </c>
      <c r="E18" s="23">
        <v>5161</v>
      </c>
      <c r="F18" s="23">
        <v>21</v>
      </c>
      <c r="G18" s="23">
        <v>0</v>
      </c>
      <c r="H18" s="23">
        <v>1147</v>
      </c>
      <c r="I18" s="23">
        <v>2367</v>
      </c>
      <c r="J18" s="23">
        <v>1127</v>
      </c>
      <c r="K18" s="23">
        <v>778</v>
      </c>
      <c r="L18" s="23">
        <v>0</v>
      </c>
      <c r="M18" s="23">
        <v>0</v>
      </c>
      <c r="N18" s="23">
        <v>0</v>
      </c>
      <c r="O18" s="23">
        <v>0</v>
      </c>
      <c r="P18" s="23">
        <v>712</v>
      </c>
      <c r="Q18" s="23">
        <v>0</v>
      </c>
      <c r="R18" s="23">
        <v>0</v>
      </c>
      <c r="S18" s="23">
        <v>6430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446</v>
      </c>
      <c r="AC18" s="23">
        <v>4509</v>
      </c>
      <c r="AD18" s="23">
        <v>1516</v>
      </c>
      <c r="AE18" s="23">
        <v>2</v>
      </c>
      <c r="AF18" s="23">
        <v>0</v>
      </c>
      <c r="AG18" s="23">
        <v>0</v>
      </c>
      <c r="AH18" s="23">
        <v>395</v>
      </c>
      <c r="AI18" s="23">
        <v>1127</v>
      </c>
      <c r="AJ18" s="23">
        <v>759</v>
      </c>
      <c r="AK18" s="23">
        <v>0</v>
      </c>
      <c r="AL18" s="23">
        <v>0</v>
      </c>
      <c r="AM18" s="23">
        <v>0</v>
      </c>
      <c r="AN18" s="23">
        <v>0</v>
      </c>
      <c r="AO18" s="24">
        <v>264</v>
      </c>
      <c r="AP18" s="24" t="s">
        <v>223</v>
      </c>
      <c r="AQ18" s="24" t="s">
        <v>223</v>
      </c>
      <c r="AR18" s="24" t="s">
        <v>223</v>
      </c>
      <c r="AS18" s="24" t="s">
        <v>223</v>
      </c>
      <c r="AT18" s="24" t="s">
        <v>223</v>
      </c>
      <c r="AU18" s="24" t="s">
        <v>223</v>
      </c>
      <c r="AV18" s="24" t="s">
        <v>223</v>
      </c>
      <c r="AW18" s="24" t="s">
        <v>223</v>
      </c>
      <c r="AX18" s="23">
        <v>0</v>
      </c>
      <c r="AY18" s="23">
        <v>0</v>
      </c>
      <c r="AZ18" s="24" t="s">
        <v>223</v>
      </c>
      <c r="BA18" s="23">
        <v>446</v>
      </c>
      <c r="BB18" s="23">
        <v>8264</v>
      </c>
      <c r="BC18" s="23">
        <v>0</v>
      </c>
      <c r="BD18" s="23">
        <v>0</v>
      </c>
      <c r="BE18" s="23">
        <v>0</v>
      </c>
      <c r="BF18" s="23">
        <v>0</v>
      </c>
      <c r="BG18" s="23">
        <v>1834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6430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0</v>
      </c>
      <c r="BZ18" s="23">
        <v>0</v>
      </c>
      <c r="CA18" s="23">
        <v>5416</v>
      </c>
      <c r="CB18" s="23">
        <v>3645</v>
      </c>
      <c r="CC18" s="23">
        <v>19</v>
      </c>
      <c r="CD18" s="23">
        <v>0</v>
      </c>
      <c r="CE18" s="23">
        <v>1147</v>
      </c>
      <c r="CF18" s="23">
        <v>138</v>
      </c>
      <c r="CG18" s="23">
        <v>0</v>
      </c>
      <c r="CH18" s="23">
        <v>19</v>
      </c>
      <c r="CI18" s="23">
        <v>0</v>
      </c>
      <c r="CJ18" s="23">
        <v>0</v>
      </c>
      <c r="CK18" s="23">
        <v>0</v>
      </c>
      <c r="CL18" s="23">
        <v>0</v>
      </c>
      <c r="CM18" s="23">
        <v>448</v>
      </c>
      <c r="CN18" s="24" t="s">
        <v>223</v>
      </c>
      <c r="CO18" s="24" t="s">
        <v>223</v>
      </c>
      <c r="CP18" s="24" t="s">
        <v>223</v>
      </c>
      <c r="CQ18" s="24" t="s">
        <v>223</v>
      </c>
      <c r="CR18" s="24" t="s">
        <v>223</v>
      </c>
      <c r="CS18" s="24" t="s">
        <v>223</v>
      </c>
      <c r="CT18" s="24" t="s">
        <v>223</v>
      </c>
      <c r="CU18" s="24" t="s">
        <v>223</v>
      </c>
      <c r="CV18" s="23">
        <v>0</v>
      </c>
      <c r="CW18" s="23">
        <v>0</v>
      </c>
      <c r="CX18" s="24" t="s">
        <v>223</v>
      </c>
      <c r="CY18" s="23">
        <v>0</v>
      </c>
      <c r="CZ18" s="43" t="s">
        <v>224</v>
      </c>
    </row>
    <row r="19" spans="1:104" ht="13.5" customHeight="1" x14ac:dyDescent="0.2">
      <c r="A19" s="21" t="s">
        <v>44</v>
      </c>
      <c r="B19" s="22" t="s">
        <v>71</v>
      </c>
      <c r="C19" s="21" t="s">
        <v>72</v>
      </c>
      <c r="D19" s="23">
        <v>8714</v>
      </c>
      <c r="E19" s="23">
        <v>4108</v>
      </c>
      <c r="F19" s="23">
        <v>33</v>
      </c>
      <c r="G19" s="23">
        <v>0</v>
      </c>
      <c r="H19" s="23">
        <v>0</v>
      </c>
      <c r="I19" s="23">
        <v>554</v>
      </c>
      <c r="J19" s="23">
        <v>587</v>
      </c>
      <c r="K19" s="23">
        <v>526</v>
      </c>
      <c r="L19" s="23">
        <v>0</v>
      </c>
      <c r="M19" s="23">
        <v>1781</v>
      </c>
      <c r="N19" s="23">
        <v>0</v>
      </c>
      <c r="O19" s="23">
        <v>0</v>
      </c>
      <c r="P19" s="23">
        <v>259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866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4">
        <v>0</v>
      </c>
      <c r="AP19" s="24" t="s">
        <v>223</v>
      </c>
      <c r="AQ19" s="24" t="s">
        <v>223</v>
      </c>
      <c r="AR19" s="24" t="s">
        <v>223</v>
      </c>
      <c r="AS19" s="24" t="s">
        <v>223</v>
      </c>
      <c r="AT19" s="24" t="s">
        <v>223</v>
      </c>
      <c r="AU19" s="24" t="s">
        <v>223</v>
      </c>
      <c r="AV19" s="24" t="s">
        <v>223</v>
      </c>
      <c r="AW19" s="24" t="s">
        <v>223</v>
      </c>
      <c r="AX19" s="23">
        <v>0</v>
      </c>
      <c r="AY19" s="23">
        <v>0</v>
      </c>
      <c r="AZ19" s="24" t="s">
        <v>223</v>
      </c>
      <c r="BA19" s="23">
        <v>0</v>
      </c>
      <c r="BB19" s="23">
        <v>4272</v>
      </c>
      <c r="BC19" s="23">
        <v>0</v>
      </c>
      <c r="BD19" s="23">
        <v>0</v>
      </c>
      <c r="BE19" s="23">
        <v>0</v>
      </c>
      <c r="BF19" s="23">
        <v>0</v>
      </c>
      <c r="BG19" s="23">
        <v>512</v>
      </c>
      <c r="BH19" s="23">
        <v>587</v>
      </c>
      <c r="BI19" s="23">
        <v>526</v>
      </c>
      <c r="BJ19" s="23">
        <v>0</v>
      </c>
      <c r="BK19" s="23">
        <v>1781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0</v>
      </c>
      <c r="BZ19" s="23">
        <v>866</v>
      </c>
      <c r="CA19" s="23">
        <v>4442</v>
      </c>
      <c r="CB19" s="23">
        <v>4108</v>
      </c>
      <c r="CC19" s="23">
        <v>33</v>
      </c>
      <c r="CD19" s="23">
        <v>0</v>
      </c>
      <c r="CE19" s="23">
        <v>0</v>
      </c>
      <c r="CF19" s="23">
        <v>42</v>
      </c>
      <c r="CG19" s="23">
        <v>0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3">
        <v>259</v>
      </c>
      <c r="CN19" s="24" t="s">
        <v>223</v>
      </c>
      <c r="CO19" s="24" t="s">
        <v>223</v>
      </c>
      <c r="CP19" s="24" t="s">
        <v>223</v>
      </c>
      <c r="CQ19" s="24" t="s">
        <v>223</v>
      </c>
      <c r="CR19" s="24" t="s">
        <v>223</v>
      </c>
      <c r="CS19" s="24" t="s">
        <v>223</v>
      </c>
      <c r="CT19" s="24" t="s">
        <v>223</v>
      </c>
      <c r="CU19" s="24" t="s">
        <v>223</v>
      </c>
      <c r="CV19" s="23">
        <v>0</v>
      </c>
      <c r="CW19" s="23">
        <v>0</v>
      </c>
      <c r="CX19" s="24" t="s">
        <v>223</v>
      </c>
      <c r="CY19" s="23">
        <v>0</v>
      </c>
      <c r="CZ19" s="43" t="s">
        <v>224</v>
      </c>
    </row>
    <row r="20" spans="1:104" ht="13.5" customHeight="1" x14ac:dyDescent="0.2">
      <c r="A20" s="21" t="s">
        <v>44</v>
      </c>
      <c r="B20" s="22" t="s">
        <v>73</v>
      </c>
      <c r="C20" s="21" t="s">
        <v>74</v>
      </c>
      <c r="D20" s="23">
        <v>3000</v>
      </c>
      <c r="E20" s="23">
        <v>372</v>
      </c>
      <c r="F20" s="23">
        <v>4</v>
      </c>
      <c r="G20" s="23">
        <v>322</v>
      </c>
      <c r="H20" s="23">
        <v>0</v>
      </c>
      <c r="I20" s="23">
        <v>400</v>
      </c>
      <c r="J20" s="23">
        <v>649</v>
      </c>
      <c r="K20" s="23">
        <v>253</v>
      </c>
      <c r="L20" s="23">
        <v>0</v>
      </c>
      <c r="M20" s="23">
        <v>561</v>
      </c>
      <c r="N20" s="23">
        <v>0</v>
      </c>
      <c r="O20" s="23">
        <v>0</v>
      </c>
      <c r="P20" s="23">
        <v>419</v>
      </c>
      <c r="Q20" s="23">
        <v>20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750</v>
      </c>
      <c r="AD20" s="23">
        <v>123</v>
      </c>
      <c r="AE20" s="23">
        <v>4</v>
      </c>
      <c r="AF20" s="23">
        <v>226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4">
        <v>397</v>
      </c>
      <c r="AP20" s="24" t="s">
        <v>223</v>
      </c>
      <c r="AQ20" s="24" t="s">
        <v>223</v>
      </c>
      <c r="AR20" s="24" t="s">
        <v>223</v>
      </c>
      <c r="AS20" s="24" t="s">
        <v>223</v>
      </c>
      <c r="AT20" s="24" t="s">
        <v>223</v>
      </c>
      <c r="AU20" s="24" t="s">
        <v>223</v>
      </c>
      <c r="AV20" s="24" t="s">
        <v>223</v>
      </c>
      <c r="AW20" s="24" t="s">
        <v>223</v>
      </c>
      <c r="AX20" s="23">
        <v>0</v>
      </c>
      <c r="AY20" s="23">
        <v>0</v>
      </c>
      <c r="AZ20" s="24" t="s">
        <v>223</v>
      </c>
      <c r="BA20" s="23">
        <v>0</v>
      </c>
      <c r="BB20" s="23">
        <v>1872</v>
      </c>
      <c r="BC20" s="23">
        <v>0</v>
      </c>
      <c r="BD20" s="23">
        <v>0</v>
      </c>
      <c r="BE20" s="23">
        <v>0</v>
      </c>
      <c r="BF20" s="23">
        <v>0</v>
      </c>
      <c r="BG20" s="23">
        <v>389</v>
      </c>
      <c r="BH20" s="23">
        <v>649</v>
      </c>
      <c r="BI20" s="23">
        <v>253</v>
      </c>
      <c r="BJ20" s="23">
        <v>0</v>
      </c>
      <c r="BK20" s="23">
        <v>561</v>
      </c>
      <c r="BL20" s="23">
        <v>0</v>
      </c>
      <c r="BM20" s="23">
        <v>0</v>
      </c>
      <c r="BN20" s="23">
        <v>0</v>
      </c>
      <c r="BO20" s="23">
        <v>20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378</v>
      </c>
      <c r="CB20" s="23">
        <v>249</v>
      </c>
      <c r="CC20" s="23">
        <v>0</v>
      </c>
      <c r="CD20" s="23">
        <v>96</v>
      </c>
      <c r="CE20" s="23">
        <v>0</v>
      </c>
      <c r="CF20" s="23">
        <v>11</v>
      </c>
      <c r="CG20" s="23">
        <v>0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22</v>
      </c>
      <c r="CN20" s="24" t="s">
        <v>223</v>
      </c>
      <c r="CO20" s="24" t="s">
        <v>223</v>
      </c>
      <c r="CP20" s="24" t="s">
        <v>223</v>
      </c>
      <c r="CQ20" s="24" t="s">
        <v>223</v>
      </c>
      <c r="CR20" s="24" t="s">
        <v>223</v>
      </c>
      <c r="CS20" s="24" t="s">
        <v>223</v>
      </c>
      <c r="CT20" s="24" t="s">
        <v>223</v>
      </c>
      <c r="CU20" s="24" t="s">
        <v>223</v>
      </c>
      <c r="CV20" s="23">
        <v>0</v>
      </c>
      <c r="CW20" s="23">
        <v>0</v>
      </c>
      <c r="CX20" s="24" t="s">
        <v>223</v>
      </c>
      <c r="CY20" s="23">
        <v>0</v>
      </c>
      <c r="CZ20" s="43" t="s">
        <v>225</v>
      </c>
    </row>
    <row r="21" spans="1:104" ht="13.5" customHeight="1" x14ac:dyDescent="0.2">
      <c r="A21" s="21" t="s">
        <v>44</v>
      </c>
      <c r="B21" s="22" t="s">
        <v>75</v>
      </c>
      <c r="C21" s="21" t="s">
        <v>76</v>
      </c>
      <c r="D21" s="23">
        <v>3973</v>
      </c>
      <c r="E21" s="23">
        <v>1802</v>
      </c>
      <c r="F21" s="23">
        <v>13</v>
      </c>
      <c r="G21" s="23">
        <v>0</v>
      </c>
      <c r="H21" s="23">
        <v>0</v>
      </c>
      <c r="I21" s="23">
        <v>458</v>
      </c>
      <c r="J21" s="23">
        <v>420</v>
      </c>
      <c r="K21" s="23">
        <v>356</v>
      </c>
      <c r="L21" s="23">
        <v>0</v>
      </c>
      <c r="M21" s="23">
        <v>695</v>
      </c>
      <c r="N21" s="23">
        <v>0</v>
      </c>
      <c r="O21" s="23">
        <v>0</v>
      </c>
      <c r="P21" s="23">
        <v>158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71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4">
        <v>0</v>
      </c>
      <c r="AP21" s="24" t="s">
        <v>223</v>
      </c>
      <c r="AQ21" s="24" t="s">
        <v>223</v>
      </c>
      <c r="AR21" s="24" t="s">
        <v>223</v>
      </c>
      <c r="AS21" s="24" t="s">
        <v>223</v>
      </c>
      <c r="AT21" s="24" t="s">
        <v>223</v>
      </c>
      <c r="AU21" s="24" t="s">
        <v>223</v>
      </c>
      <c r="AV21" s="24" t="s">
        <v>223</v>
      </c>
      <c r="AW21" s="24" t="s">
        <v>223</v>
      </c>
      <c r="AX21" s="23">
        <v>0</v>
      </c>
      <c r="AY21" s="23">
        <v>0</v>
      </c>
      <c r="AZ21" s="24" t="s">
        <v>223</v>
      </c>
      <c r="BA21" s="23">
        <v>0</v>
      </c>
      <c r="BB21" s="23">
        <v>2011</v>
      </c>
      <c r="BC21" s="23">
        <v>0</v>
      </c>
      <c r="BD21" s="23">
        <v>11</v>
      </c>
      <c r="BE21" s="23">
        <v>0</v>
      </c>
      <c r="BF21" s="23">
        <v>0</v>
      </c>
      <c r="BG21" s="23">
        <v>458</v>
      </c>
      <c r="BH21" s="23">
        <v>420</v>
      </c>
      <c r="BI21" s="23">
        <v>356</v>
      </c>
      <c r="BJ21" s="23">
        <v>0</v>
      </c>
      <c r="BK21" s="23">
        <v>695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0</v>
      </c>
      <c r="BZ21" s="23">
        <v>71</v>
      </c>
      <c r="CA21" s="23">
        <v>1962</v>
      </c>
      <c r="CB21" s="23">
        <v>1802</v>
      </c>
      <c r="CC21" s="23">
        <v>2</v>
      </c>
      <c r="CD21" s="23">
        <v>0</v>
      </c>
      <c r="CE21" s="23">
        <v>0</v>
      </c>
      <c r="CF21" s="23">
        <v>0</v>
      </c>
      <c r="CG21" s="23">
        <v>0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158</v>
      </c>
      <c r="CN21" s="24" t="s">
        <v>223</v>
      </c>
      <c r="CO21" s="24" t="s">
        <v>223</v>
      </c>
      <c r="CP21" s="24" t="s">
        <v>223</v>
      </c>
      <c r="CQ21" s="24" t="s">
        <v>223</v>
      </c>
      <c r="CR21" s="24" t="s">
        <v>223</v>
      </c>
      <c r="CS21" s="24" t="s">
        <v>223</v>
      </c>
      <c r="CT21" s="24" t="s">
        <v>223</v>
      </c>
      <c r="CU21" s="24" t="s">
        <v>223</v>
      </c>
      <c r="CV21" s="23">
        <v>0</v>
      </c>
      <c r="CW21" s="23">
        <v>0</v>
      </c>
      <c r="CX21" s="24" t="s">
        <v>223</v>
      </c>
      <c r="CY21" s="23">
        <v>0</v>
      </c>
      <c r="CZ21" s="43" t="s">
        <v>224</v>
      </c>
    </row>
    <row r="22" spans="1:104" ht="13.5" customHeight="1" x14ac:dyDescent="0.2">
      <c r="A22" s="21" t="s">
        <v>44</v>
      </c>
      <c r="B22" s="22" t="s">
        <v>77</v>
      </c>
      <c r="C22" s="21" t="s">
        <v>78</v>
      </c>
      <c r="D22" s="23">
        <v>12329</v>
      </c>
      <c r="E22" s="23">
        <v>6700</v>
      </c>
      <c r="F22" s="23">
        <v>5</v>
      </c>
      <c r="G22" s="23">
        <v>0</v>
      </c>
      <c r="H22" s="23">
        <v>197</v>
      </c>
      <c r="I22" s="23">
        <v>704</v>
      </c>
      <c r="J22" s="23">
        <v>371</v>
      </c>
      <c r="K22" s="23">
        <v>186</v>
      </c>
      <c r="L22" s="23">
        <v>0</v>
      </c>
      <c r="M22" s="23">
        <v>3434</v>
      </c>
      <c r="N22" s="23">
        <v>0</v>
      </c>
      <c r="O22" s="23">
        <v>0</v>
      </c>
      <c r="P22" s="23">
        <v>486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246</v>
      </c>
      <c r="AC22" s="23">
        <v>3907</v>
      </c>
      <c r="AD22" s="23">
        <v>3576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4">
        <v>331</v>
      </c>
      <c r="AP22" s="24" t="s">
        <v>223</v>
      </c>
      <c r="AQ22" s="24" t="s">
        <v>223</v>
      </c>
      <c r="AR22" s="24" t="s">
        <v>223</v>
      </c>
      <c r="AS22" s="24" t="s">
        <v>223</v>
      </c>
      <c r="AT22" s="24" t="s">
        <v>223</v>
      </c>
      <c r="AU22" s="24" t="s">
        <v>223</v>
      </c>
      <c r="AV22" s="24" t="s">
        <v>223</v>
      </c>
      <c r="AW22" s="24" t="s">
        <v>223</v>
      </c>
      <c r="AX22" s="23">
        <v>0</v>
      </c>
      <c r="AY22" s="23">
        <v>0</v>
      </c>
      <c r="AZ22" s="24" t="s">
        <v>223</v>
      </c>
      <c r="BA22" s="23">
        <v>0</v>
      </c>
      <c r="BB22" s="23">
        <v>4799</v>
      </c>
      <c r="BC22" s="23">
        <v>0</v>
      </c>
      <c r="BD22" s="23">
        <v>0</v>
      </c>
      <c r="BE22" s="23">
        <v>0</v>
      </c>
      <c r="BF22" s="23">
        <v>0</v>
      </c>
      <c r="BG22" s="23">
        <v>562</v>
      </c>
      <c r="BH22" s="23">
        <v>371</v>
      </c>
      <c r="BI22" s="23">
        <v>186</v>
      </c>
      <c r="BJ22" s="23">
        <v>0</v>
      </c>
      <c r="BK22" s="23">
        <v>3434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246</v>
      </c>
      <c r="CA22" s="23">
        <v>3623</v>
      </c>
      <c r="CB22" s="23">
        <v>3124</v>
      </c>
      <c r="CC22" s="23">
        <v>5</v>
      </c>
      <c r="CD22" s="23">
        <v>0</v>
      </c>
      <c r="CE22" s="23">
        <v>197</v>
      </c>
      <c r="CF22" s="23">
        <v>142</v>
      </c>
      <c r="CG22" s="23">
        <v>0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3">
        <v>155</v>
      </c>
      <c r="CN22" s="24" t="s">
        <v>223</v>
      </c>
      <c r="CO22" s="24" t="s">
        <v>223</v>
      </c>
      <c r="CP22" s="24" t="s">
        <v>223</v>
      </c>
      <c r="CQ22" s="24" t="s">
        <v>223</v>
      </c>
      <c r="CR22" s="24" t="s">
        <v>223</v>
      </c>
      <c r="CS22" s="24" t="s">
        <v>223</v>
      </c>
      <c r="CT22" s="24" t="s">
        <v>223</v>
      </c>
      <c r="CU22" s="24" t="s">
        <v>223</v>
      </c>
      <c r="CV22" s="23">
        <v>0</v>
      </c>
      <c r="CW22" s="23">
        <v>0</v>
      </c>
      <c r="CX22" s="24" t="s">
        <v>223</v>
      </c>
      <c r="CY22" s="23">
        <v>0</v>
      </c>
      <c r="CZ22" s="43" t="s">
        <v>224</v>
      </c>
    </row>
    <row r="23" spans="1:104" ht="13.5" customHeight="1" x14ac:dyDescent="0.2">
      <c r="A23" s="21" t="s">
        <v>44</v>
      </c>
      <c r="B23" s="22" t="s">
        <v>79</v>
      </c>
      <c r="C23" s="21" t="s">
        <v>80</v>
      </c>
      <c r="D23" s="23">
        <v>5709</v>
      </c>
      <c r="E23" s="23">
        <v>2658</v>
      </c>
      <c r="F23" s="23">
        <v>7</v>
      </c>
      <c r="G23" s="23">
        <v>0</v>
      </c>
      <c r="H23" s="23">
        <v>0</v>
      </c>
      <c r="I23" s="23">
        <v>529</v>
      </c>
      <c r="J23" s="23">
        <v>467</v>
      </c>
      <c r="K23" s="23">
        <v>229</v>
      </c>
      <c r="L23" s="23">
        <v>0</v>
      </c>
      <c r="M23" s="23">
        <v>669</v>
      </c>
      <c r="N23" s="23">
        <v>0</v>
      </c>
      <c r="O23" s="23">
        <v>0</v>
      </c>
      <c r="P23" s="23">
        <v>410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3</v>
      </c>
      <c r="Z23" s="23">
        <v>0</v>
      </c>
      <c r="AA23" s="23">
        <v>0</v>
      </c>
      <c r="AB23" s="23">
        <v>737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4">
        <v>0</v>
      </c>
      <c r="AP23" s="24" t="s">
        <v>223</v>
      </c>
      <c r="AQ23" s="24" t="s">
        <v>223</v>
      </c>
      <c r="AR23" s="24" t="s">
        <v>223</v>
      </c>
      <c r="AS23" s="24" t="s">
        <v>223</v>
      </c>
      <c r="AT23" s="24" t="s">
        <v>223</v>
      </c>
      <c r="AU23" s="24" t="s">
        <v>223</v>
      </c>
      <c r="AV23" s="24" t="s">
        <v>223</v>
      </c>
      <c r="AW23" s="24" t="s">
        <v>223</v>
      </c>
      <c r="AX23" s="23">
        <v>0</v>
      </c>
      <c r="AY23" s="23">
        <v>0</v>
      </c>
      <c r="AZ23" s="24" t="s">
        <v>223</v>
      </c>
      <c r="BA23" s="23">
        <v>0</v>
      </c>
      <c r="BB23" s="23">
        <v>3598</v>
      </c>
      <c r="BC23" s="23">
        <v>788</v>
      </c>
      <c r="BD23" s="23">
        <v>7</v>
      </c>
      <c r="BE23" s="23">
        <v>0</v>
      </c>
      <c r="BF23" s="23">
        <v>0</v>
      </c>
      <c r="BG23" s="23">
        <v>492</v>
      </c>
      <c r="BH23" s="23">
        <v>467</v>
      </c>
      <c r="BI23" s="23">
        <v>229</v>
      </c>
      <c r="BJ23" s="23">
        <v>0</v>
      </c>
      <c r="BK23" s="23">
        <v>669</v>
      </c>
      <c r="BL23" s="23">
        <v>0</v>
      </c>
      <c r="BM23" s="23">
        <v>0</v>
      </c>
      <c r="BN23" s="23">
        <v>206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3</v>
      </c>
      <c r="BX23" s="23">
        <v>0</v>
      </c>
      <c r="BY23" s="23">
        <v>0</v>
      </c>
      <c r="BZ23" s="23">
        <v>737</v>
      </c>
      <c r="CA23" s="23">
        <v>2111</v>
      </c>
      <c r="CB23" s="23">
        <v>1870</v>
      </c>
      <c r="CC23" s="23">
        <v>0</v>
      </c>
      <c r="CD23" s="23">
        <v>0</v>
      </c>
      <c r="CE23" s="23">
        <v>0</v>
      </c>
      <c r="CF23" s="23">
        <v>37</v>
      </c>
      <c r="CG23" s="23">
        <v>0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204</v>
      </c>
      <c r="CN23" s="24" t="s">
        <v>223</v>
      </c>
      <c r="CO23" s="24" t="s">
        <v>223</v>
      </c>
      <c r="CP23" s="24" t="s">
        <v>223</v>
      </c>
      <c r="CQ23" s="24" t="s">
        <v>223</v>
      </c>
      <c r="CR23" s="24" t="s">
        <v>223</v>
      </c>
      <c r="CS23" s="24" t="s">
        <v>223</v>
      </c>
      <c r="CT23" s="24" t="s">
        <v>223</v>
      </c>
      <c r="CU23" s="24" t="s">
        <v>223</v>
      </c>
      <c r="CV23" s="23">
        <v>0</v>
      </c>
      <c r="CW23" s="23">
        <v>0</v>
      </c>
      <c r="CX23" s="24" t="s">
        <v>223</v>
      </c>
      <c r="CY23" s="23">
        <v>0</v>
      </c>
      <c r="CZ23" s="43" t="s">
        <v>224</v>
      </c>
    </row>
    <row r="24" spans="1:104" ht="13.5" customHeight="1" x14ac:dyDescent="0.2">
      <c r="A24" s="21" t="s">
        <v>44</v>
      </c>
      <c r="B24" s="22" t="s">
        <v>81</v>
      </c>
      <c r="C24" s="21" t="s">
        <v>82</v>
      </c>
      <c r="D24" s="23">
        <v>4341</v>
      </c>
      <c r="E24" s="23">
        <v>1440</v>
      </c>
      <c r="F24" s="23">
        <v>2</v>
      </c>
      <c r="G24" s="23">
        <v>43</v>
      </c>
      <c r="H24" s="23">
        <v>1012</v>
      </c>
      <c r="I24" s="23">
        <v>307</v>
      </c>
      <c r="J24" s="23">
        <v>502</v>
      </c>
      <c r="K24" s="23">
        <v>262</v>
      </c>
      <c r="L24" s="23">
        <v>0</v>
      </c>
      <c r="M24" s="23">
        <v>701</v>
      </c>
      <c r="N24" s="23">
        <v>0</v>
      </c>
      <c r="O24" s="23">
        <v>0</v>
      </c>
      <c r="P24" s="23">
        <v>30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42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4">
        <v>0</v>
      </c>
      <c r="AP24" s="24" t="s">
        <v>223</v>
      </c>
      <c r="AQ24" s="24" t="s">
        <v>223</v>
      </c>
      <c r="AR24" s="24" t="s">
        <v>223</v>
      </c>
      <c r="AS24" s="24" t="s">
        <v>223</v>
      </c>
      <c r="AT24" s="24" t="s">
        <v>223</v>
      </c>
      <c r="AU24" s="24" t="s">
        <v>223</v>
      </c>
      <c r="AV24" s="24" t="s">
        <v>223</v>
      </c>
      <c r="AW24" s="24" t="s">
        <v>223</v>
      </c>
      <c r="AX24" s="23">
        <v>0</v>
      </c>
      <c r="AY24" s="23">
        <v>0</v>
      </c>
      <c r="AZ24" s="24" t="s">
        <v>223</v>
      </c>
      <c r="BA24" s="23">
        <v>0</v>
      </c>
      <c r="BB24" s="23">
        <v>3111</v>
      </c>
      <c r="BC24" s="23">
        <v>473</v>
      </c>
      <c r="BD24" s="23">
        <v>1</v>
      </c>
      <c r="BE24" s="23">
        <v>43</v>
      </c>
      <c r="BF24" s="23">
        <v>780</v>
      </c>
      <c r="BG24" s="23">
        <v>307</v>
      </c>
      <c r="BH24" s="23">
        <v>502</v>
      </c>
      <c r="BI24" s="23">
        <v>262</v>
      </c>
      <c r="BJ24" s="23">
        <v>0</v>
      </c>
      <c r="BK24" s="23">
        <v>701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0</v>
      </c>
      <c r="BZ24" s="23">
        <v>42</v>
      </c>
      <c r="CA24" s="23">
        <v>1230</v>
      </c>
      <c r="CB24" s="23">
        <v>967</v>
      </c>
      <c r="CC24" s="23">
        <v>1</v>
      </c>
      <c r="CD24" s="23">
        <v>0</v>
      </c>
      <c r="CE24" s="23">
        <v>232</v>
      </c>
      <c r="CF24" s="23">
        <v>0</v>
      </c>
      <c r="CG24" s="23">
        <v>0</v>
      </c>
      <c r="CH24" s="23">
        <v>0</v>
      </c>
      <c r="CI24" s="23">
        <v>0</v>
      </c>
      <c r="CJ24" s="23">
        <v>0</v>
      </c>
      <c r="CK24" s="23">
        <v>0</v>
      </c>
      <c r="CL24" s="23">
        <v>0</v>
      </c>
      <c r="CM24" s="23">
        <v>30</v>
      </c>
      <c r="CN24" s="24" t="s">
        <v>223</v>
      </c>
      <c r="CO24" s="24" t="s">
        <v>223</v>
      </c>
      <c r="CP24" s="24" t="s">
        <v>223</v>
      </c>
      <c r="CQ24" s="24" t="s">
        <v>223</v>
      </c>
      <c r="CR24" s="24" t="s">
        <v>223</v>
      </c>
      <c r="CS24" s="24" t="s">
        <v>223</v>
      </c>
      <c r="CT24" s="24" t="s">
        <v>223</v>
      </c>
      <c r="CU24" s="24" t="s">
        <v>223</v>
      </c>
      <c r="CV24" s="23">
        <v>0</v>
      </c>
      <c r="CW24" s="23">
        <v>0</v>
      </c>
      <c r="CX24" s="24" t="s">
        <v>223</v>
      </c>
      <c r="CY24" s="23">
        <v>0</v>
      </c>
      <c r="CZ24" s="43" t="s">
        <v>224</v>
      </c>
    </row>
    <row r="25" spans="1:104" ht="13.5" customHeight="1" x14ac:dyDescent="0.2">
      <c r="A25" s="21" t="s">
        <v>44</v>
      </c>
      <c r="B25" s="22" t="s">
        <v>83</v>
      </c>
      <c r="C25" s="21" t="s">
        <v>84</v>
      </c>
      <c r="D25" s="23">
        <v>3772</v>
      </c>
      <c r="E25" s="23">
        <v>1445</v>
      </c>
      <c r="F25" s="23">
        <v>9</v>
      </c>
      <c r="G25" s="23">
        <v>6</v>
      </c>
      <c r="H25" s="23">
        <v>0</v>
      </c>
      <c r="I25" s="23">
        <v>320</v>
      </c>
      <c r="J25" s="23">
        <v>414</v>
      </c>
      <c r="K25" s="23">
        <v>263</v>
      </c>
      <c r="L25" s="23">
        <v>0</v>
      </c>
      <c r="M25" s="23">
        <v>933</v>
      </c>
      <c r="N25" s="23">
        <v>0</v>
      </c>
      <c r="O25" s="23">
        <v>0</v>
      </c>
      <c r="P25" s="23">
        <v>97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285</v>
      </c>
      <c r="AC25" s="23">
        <v>290</v>
      </c>
      <c r="AD25" s="23">
        <v>0</v>
      </c>
      <c r="AE25" s="23">
        <v>5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4">
        <v>0</v>
      </c>
      <c r="AP25" s="24" t="s">
        <v>223</v>
      </c>
      <c r="AQ25" s="24" t="s">
        <v>223</v>
      </c>
      <c r="AR25" s="24" t="s">
        <v>223</v>
      </c>
      <c r="AS25" s="24" t="s">
        <v>223</v>
      </c>
      <c r="AT25" s="24" t="s">
        <v>223</v>
      </c>
      <c r="AU25" s="24" t="s">
        <v>223</v>
      </c>
      <c r="AV25" s="24" t="s">
        <v>223</v>
      </c>
      <c r="AW25" s="24" t="s">
        <v>223</v>
      </c>
      <c r="AX25" s="23">
        <v>0</v>
      </c>
      <c r="AY25" s="23">
        <v>0</v>
      </c>
      <c r="AZ25" s="24" t="s">
        <v>223</v>
      </c>
      <c r="BA25" s="23">
        <v>285</v>
      </c>
      <c r="BB25" s="23">
        <v>1877</v>
      </c>
      <c r="BC25" s="23">
        <v>0</v>
      </c>
      <c r="BD25" s="23">
        <v>0</v>
      </c>
      <c r="BE25" s="23">
        <v>0</v>
      </c>
      <c r="BF25" s="23">
        <v>0</v>
      </c>
      <c r="BG25" s="23">
        <v>267</v>
      </c>
      <c r="BH25" s="23">
        <v>414</v>
      </c>
      <c r="BI25" s="23">
        <v>263</v>
      </c>
      <c r="BJ25" s="23">
        <v>0</v>
      </c>
      <c r="BK25" s="23">
        <v>933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0</v>
      </c>
      <c r="BZ25" s="23">
        <v>0</v>
      </c>
      <c r="CA25" s="23">
        <v>1605</v>
      </c>
      <c r="CB25" s="23">
        <v>1445</v>
      </c>
      <c r="CC25" s="23">
        <v>4</v>
      </c>
      <c r="CD25" s="23">
        <v>6</v>
      </c>
      <c r="CE25" s="23">
        <v>0</v>
      </c>
      <c r="CF25" s="23">
        <v>53</v>
      </c>
      <c r="CG25" s="23">
        <v>0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97</v>
      </c>
      <c r="CN25" s="24" t="s">
        <v>223</v>
      </c>
      <c r="CO25" s="24" t="s">
        <v>223</v>
      </c>
      <c r="CP25" s="24" t="s">
        <v>223</v>
      </c>
      <c r="CQ25" s="24" t="s">
        <v>223</v>
      </c>
      <c r="CR25" s="24" t="s">
        <v>223</v>
      </c>
      <c r="CS25" s="24" t="s">
        <v>223</v>
      </c>
      <c r="CT25" s="24" t="s">
        <v>223</v>
      </c>
      <c r="CU25" s="24" t="s">
        <v>223</v>
      </c>
      <c r="CV25" s="23">
        <v>0</v>
      </c>
      <c r="CW25" s="23">
        <v>0</v>
      </c>
      <c r="CX25" s="24" t="s">
        <v>223</v>
      </c>
      <c r="CY25" s="23">
        <v>0</v>
      </c>
      <c r="CZ25" s="43" t="s">
        <v>224</v>
      </c>
    </row>
    <row r="26" spans="1:104" ht="13.5" customHeight="1" x14ac:dyDescent="0.2">
      <c r="A26" s="21" t="s">
        <v>44</v>
      </c>
      <c r="B26" s="22" t="s">
        <v>85</v>
      </c>
      <c r="C26" s="21" t="s">
        <v>86</v>
      </c>
      <c r="D26" s="23">
        <v>6384</v>
      </c>
      <c r="E26" s="23">
        <v>4267</v>
      </c>
      <c r="F26" s="23">
        <v>1</v>
      </c>
      <c r="G26" s="23">
        <v>0</v>
      </c>
      <c r="H26" s="23">
        <v>0</v>
      </c>
      <c r="I26" s="23">
        <v>536</v>
      </c>
      <c r="J26" s="23">
        <v>296</v>
      </c>
      <c r="K26" s="23">
        <v>440</v>
      </c>
      <c r="L26" s="23">
        <v>328</v>
      </c>
      <c r="M26" s="23">
        <v>0</v>
      </c>
      <c r="N26" s="23">
        <v>0</v>
      </c>
      <c r="O26" s="23">
        <v>0</v>
      </c>
      <c r="P26" s="23">
        <v>443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73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4">
        <v>0</v>
      </c>
      <c r="AP26" s="24" t="s">
        <v>223</v>
      </c>
      <c r="AQ26" s="24" t="s">
        <v>223</v>
      </c>
      <c r="AR26" s="24" t="s">
        <v>223</v>
      </c>
      <c r="AS26" s="24" t="s">
        <v>223</v>
      </c>
      <c r="AT26" s="24" t="s">
        <v>223</v>
      </c>
      <c r="AU26" s="24" t="s">
        <v>223</v>
      </c>
      <c r="AV26" s="24" t="s">
        <v>223</v>
      </c>
      <c r="AW26" s="24" t="s">
        <v>223</v>
      </c>
      <c r="AX26" s="23">
        <v>0</v>
      </c>
      <c r="AY26" s="23">
        <v>0</v>
      </c>
      <c r="AZ26" s="24" t="s">
        <v>223</v>
      </c>
      <c r="BA26" s="23">
        <v>0</v>
      </c>
      <c r="BB26" s="23">
        <v>3394</v>
      </c>
      <c r="BC26" s="23">
        <v>1494</v>
      </c>
      <c r="BD26" s="23">
        <v>0</v>
      </c>
      <c r="BE26" s="23">
        <v>0</v>
      </c>
      <c r="BF26" s="23">
        <v>0</v>
      </c>
      <c r="BG26" s="23">
        <v>536</v>
      </c>
      <c r="BH26" s="23">
        <v>296</v>
      </c>
      <c r="BI26" s="23">
        <v>440</v>
      </c>
      <c r="BJ26" s="23">
        <v>328</v>
      </c>
      <c r="BK26" s="23">
        <v>0</v>
      </c>
      <c r="BL26" s="23">
        <v>0</v>
      </c>
      <c r="BM26" s="23">
        <v>0</v>
      </c>
      <c r="BN26" s="23">
        <v>227</v>
      </c>
      <c r="BO26" s="23">
        <v>0</v>
      </c>
      <c r="BP26" s="23">
        <v>0</v>
      </c>
      <c r="BQ26" s="23">
        <v>0</v>
      </c>
      <c r="BR26" s="23">
        <v>0</v>
      </c>
      <c r="BS26" s="23">
        <v>0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0</v>
      </c>
      <c r="BZ26" s="23">
        <v>73</v>
      </c>
      <c r="CA26" s="23">
        <v>2990</v>
      </c>
      <c r="CB26" s="23">
        <v>2773</v>
      </c>
      <c r="CC26" s="23">
        <v>1</v>
      </c>
      <c r="CD26" s="23">
        <v>0</v>
      </c>
      <c r="CE26" s="23">
        <v>0</v>
      </c>
      <c r="CF26" s="23">
        <v>0</v>
      </c>
      <c r="CG26" s="23">
        <v>0</v>
      </c>
      <c r="CH26" s="23">
        <v>0</v>
      </c>
      <c r="CI26" s="23">
        <v>0</v>
      </c>
      <c r="CJ26" s="23">
        <v>0</v>
      </c>
      <c r="CK26" s="23">
        <v>0</v>
      </c>
      <c r="CL26" s="23">
        <v>0</v>
      </c>
      <c r="CM26" s="23">
        <v>216</v>
      </c>
      <c r="CN26" s="24" t="s">
        <v>223</v>
      </c>
      <c r="CO26" s="24" t="s">
        <v>223</v>
      </c>
      <c r="CP26" s="24" t="s">
        <v>223</v>
      </c>
      <c r="CQ26" s="24" t="s">
        <v>223</v>
      </c>
      <c r="CR26" s="24" t="s">
        <v>223</v>
      </c>
      <c r="CS26" s="24" t="s">
        <v>223</v>
      </c>
      <c r="CT26" s="24" t="s">
        <v>223</v>
      </c>
      <c r="CU26" s="24" t="s">
        <v>223</v>
      </c>
      <c r="CV26" s="23">
        <v>0</v>
      </c>
      <c r="CW26" s="23">
        <v>0</v>
      </c>
      <c r="CX26" s="24" t="s">
        <v>223</v>
      </c>
      <c r="CY26" s="23">
        <v>0</v>
      </c>
      <c r="CZ26" s="43" t="s">
        <v>224</v>
      </c>
    </row>
    <row r="27" spans="1:104" ht="13.5" customHeight="1" x14ac:dyDescent="0.2">
      <c r="A27" s="21" t="s">
        <v>44</v>
      </c>
      <c r="B27" s="22" t="s">
        <v>87</v>
      </c>
      <c r="C27" s="21" t="s">
        <v>88</v>
      </c>
      <c r="D27" s="23">
        <v>4974</v>
      </c>
      <c r="E27" s="23">
        <v>2898</v>
      </c>
      <c r="F27" s="23">
        <v>8</v>
      </c>
      <c r="G27" s="23">
        <v>0</v>
      </c>
      <c r="H27" s="23">
        <v>0</v>
      </c>
      <c r="I27" s="23">
        <v>968</v>
      </c>
      <c r="J27" s="23">
        <v>640</v>
      </c>
      <c r="K27" s="23">
        <v>259</v>
      </c>
      <c r="L27" s="23">
        <v>0</v>
      </c>
      <c r="M27" s="23">
        <v>0</v>
      </c>
      <c r="N27" s="23">
        <v>0</v>
      </c>
      <c r="O27" s="23">
        <v>0</v>
      </c>
      <c r="P27" s="23">
        <v>153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48</v>
      </c>
      <c r="AC27" s="23">
        <v>221</v>
      </c>
      <c r="AD27" s="23">
        <v>221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4">
        <v>0</v>
      </c>
      <c r="AP27" s="24" t="s">
        <v>223</v>
      </c>
      <c r="AQ27" s="24" t="s">
        <v>223</v>
      </c>
      <c r="AR27" s="24" t="s">
        <v>223</v>
      </c>
      <c r="AS27" s="24" t="s">
        <v>223</v>
      </c>
      <c r="AT27" s="24" t="s">
        <v>223</v>
      </c>
      <c r="AU27" s="24" t="s">
        <v>223</v>
      </c>
      <c r="AV27" s="24" t="s">
        <v>223</v>
      </c>
      <c r="AW27" s="24" t="s">
        <v>223</v>
      </c>
      <c r="AX27" s="23">
        <v>0</v>
      </c>
      <c r="AY27" s="23">
        <v>0</v>
      </c>
      <c r="AZ27" s="24" t="s">
        <v>223</v>
      </c>
      <c r="BA27" s="23">
        <v>0</v>
      </c>
      <c r="BB27" s="23">
        <v>1915</v>
      </c>
      <c r="BC27" s="23">
        <v>0</v>
      </c>
      <c r="BD27" s="23">
        <v>0</v>
      </c>
      <c r="BE27" s="23">
        <v>0</v>
      </c>
      <c r="BF27" s="23">
        <v>0</v>
      </c>
      <c r="BG27" s="23">
        <v>968</v>
      </c>
      <c r="BH27" s="23">
        <v>640</v>
      </c>
      <c r="BI27" s="23">
        <v>259</v>
      </c>
      <c r="BJ27" s="23">
        <v>0</v>
      </c>
      <c r="BK27" s="23">
        <v>0</v>
      </c>
      <c r="BL27" s="23">
        <v>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0</v>
      </c>
      <c r="BZ27" s="23">
        <v>48</v>
      </c>
      <c r="CA27" s="23">
        <v>2838</v>
      </c>
      <c r="CB27" s="23">
        <v>2677</v>
      </c>
      <c r="CC27" s="23">
        <v>8</v>
      </c>
      <c r="CD27" s="23">
        <v>0</v>
      </c>
      <c r="CE27" s="23">
        <v>0</v>
      </c>
      <c r="CF27" s="23">
        <v>0</v>
      </c>
      <c r="CG27" s="23">
        <v>0</v>
      </c>
      <c r="CH27" s="23">
        <v>0</v>
      </c>
      <c r="CI27" s="23">
        <v>0</v>
      </c>
      <c r="CJ27" s="23">
        <v>0</v>
      </c>
      <c r="CK27" s="23">
        <v>0</v>
      </c>
      <c r="CL27" s="23">
        <v>0</v>
      </c>
      <c r="CM27" s="23">
        <v>153</v>
      </c>
      <c r="CN27" s="24" t="s">
        <v>223</v>
      </c>
      <c r="CO27" s="24" t="s">
        <v>223</v>
      </c>
      <c r="CP27" s="24" t="s">
        <v>223</v>
      </c>
      <c r="CQ27" s="24" t="s">
        <v>223</v>
      </c>
      <c r="CR27" s="24" t="s">
        <v>223</v>
      </c>
      <c r="CS27" s="24" t="s">
        <v>223</v>
      </c>
      <c r="CT27" s="24" t="s">
        <v>223</v>
      </c>
      <c r="CU27" s="24" t="s">
        <v>223</v>
      </c>
      <c r="CV27" s="23">
        <v>0</v>
      </c>
      <c r="CW27" s="23">
        <v>0</v>
      </c>
      <c r="CX27" s="24" t="s">
        <v>223</v>
      </c>
      <c r="CY27" s="23">
        <v>0</v>
      </c>
      <c r="CZ27" s="43" t="s">
        <v>224</v>
      </c>
    </row>
    <row r="28" spans="1:104" ht="13.5" customHeight="1" x14ac:dyDescent="0.2">
      <c r="A28" s="21" t="s">
        <v>44</v>
      </c>
      <c r="B28" s="22" t="s">
        <v>89</v>
      </c>
      <c r="C28" s="21" t="s">
        <v>90</v>
      </c>
      <c r="D28" s="23">
        <v>1430</v>
      </c>
      <c r="E28" s="23">
        <v>677</v>
      </c>
      <c r="F28" s="23">
        <v>3</v>
      </c>
      <c r="G28" s="23">
        <v>0</v>
      </c>
      <c r="H28" s="23">
        <v>94</v>
      </c>
      <c r="I28" s="23">
        <v>367</v>
      </c>
      <c r="J28" s="23">
        <v>228</v>
      </c>
      <c r="K28" s="23">
        <v>42</v>
      </c>
      <c r="L28" s="23">
        <v>0</v>
      </c>
      <c r="M28" s="23">
        <v>0</v>
      </c>
      <c r="N28" s="23">
        <v>0</v>
      </c>
      <c r="O28" s="23">
        <v>0</v>
      </c>
      <c r="P28" s="23">
        <v>19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97</v>
      </c>
      <c r="AD28" s="23">
        <v>0</v>
      </c>
      <c r="AE28" s="23">
        <v>3</v>
      </c>
      <c r="AF28" s="23">
        <v>0</v>
      </c>
      <c r="AG28" s="23">
        <v>94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4">
        <v>0</v>
      </c>
      <c r="AP28" s="24" t="s">
        <v>223</v>
      </c>
      <c r="AQ28" s="24" t="s">
        <v>223</v>
      </c>
      <c r="AR28" s="24" t="s">
        <v>223</v>
      </c>
      <c r="AS28" s="24" t="s">
        <v>223</v>
      </c>
      <c r="AT28" s="24" t="s">
        <v>223</v>
      </c>
      <c r="AU28" s="24" t="s">
        <v>223</v>
      </c>
      <c r="AV28" s="24" t="s">
        <v>223</v>
      </c>
      <c r="AW28" s="24" t="s">
        <v>223</v>
      </c>
      <c r="AX28" s="23">
        <v>0</v>
      </c>
      <c r="AY28" s="23">
        <v>0</v>
      </c>
      <c r="AZ28" s="24" t="s">
        <v>223</v>
      </c>
      <c r="BA28" s="23">
        <v>0</v>
      </c>
      <c r="BB28" s="23">
        <v>619</v>
      </c>
      <c r="BC28" s="23">
        <v>0</v>
      </c>
      <c r="BD28" s="23">
        <v>0</v>
      </c>
      <c r="BE28" s="23">
        <v>0</v>
      </c>
      <c r="BF28" s="23">
        <v>0</v>
      </c>
      <c r="BG28" s="23">
        <v>349</v>
      </c>
      <c r="BH28" s="23">
        <v>228</v>
      </c>
      <c r="BI28" s="23">
        <v>42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714</v>
      </c>
      <c r="CB28" s="23">
        <v>677</v>
      </c>
      <c r="CC28" s="23">
        <v>0</v>
      </c>
      <c r="CD28" s="23">
        <v>0</v>
      </c>
      <c r="CE28" s="23">
        <v>0</v>
      </c>
      <c r="CF28" s="23">
        <v>18</v>
      </c>
      <c r="CG28" s="23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19</v>
      </c>
      <c r="CN28" s="24" t="s">
        <v>223</v>
      </c>
      <c r="CO28" s="24" t="s">
        <v>223</v>
      </c>
      <c r="CP28" s="24" t="s">
        <v>223</v>
      </c>
      <c r="CQ28" s="24" t="s">
        <v>223</v>
      </c>
      <c r="CR28" s="24" t="s">
        <v>223</v>
      </c>
      <c r="CS28" s="24" t="s">
        <v>223</v>
      </c>
      <c r="CT28" s="24" t="s">
        <v>223</v>
      </c>
      <c r="CU28" s="24" t="s">
        <v>223</v>
      </c>
      <c r="CV28" s="23">
        <v>0</v>
      </c>
      <c r="CW28" s="23">
        <v>0</v>
      </c>
      <c r="CX28" s="24" t="s">
        <v>223</v>
      </c>
      <c r="CY28" s="23">
        <v>0</v>
      </c>
      <c r="CZ28" s="43" t="s">
        <v>224</v>
      </c>
    </row>
    <row r="29" spans="1:104" ht="13.5" customHeight="1" x14ac:dyDescent="0.2">
      <c r="A29" s="21" t="s">
        <v>44</v>
      </c>
      <c r="B29" s="22" t="s">
        <v>91</v>
      </c>
      <c r="C29" s="21" t="s">
        <v>92</v>
      </c>
      <c r="D29" s="23">
        <v>2091</v>
      </c>
      <c r="E29" s="23">
        <v>1162</v>
      </c>
      <c r="F29" s="23">
        <v>0</v>
      </c>
      <c r="G29" s="23">
        <v>0</v>
      </c>
      <c r="H29" s="23">
        <v>0</v>
      </c>
      <c r="I29" s="23">
        <v>494</v>
      </c>
      <c r="J29" s="23">
        <v>320</v>
      </c>
      <c r="K29" s="23">
        <v>40</v>
      </c>
      <c r="L29" s="23">
        <v>0</v>
      </c>
      <c r="M29" s="23">
        <v>0</v>
      </c>
      <c r="N29" s="23">
        <v>0</v>
      </c>
      <c r="O29" s="23">
        <v>0</v>
      </c>
      <c r="P29" s="23">
        <v>75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4">
        <v>0</v>
      </c>
      <c r="AP29" s="24" t="s">
        <v>223</v>
      </c>
      <c r="AQ29" s="24" t="s">
        <v>223</v>
      </c>
      <c r="AR29" s="24" t="s">
        <v>223</v>
      </c>
      <c r="AS29" s="24" t="s">
        <v>223</v>
      </c>
      <c r="AT29" s="24" t="s">
        <v>223</v>
      </c>
      <c r="AU29" s="24" t="s">
        <v>223</v>
      </c>
      <c r="AV29" s="24" t="s">
        <v>223</v>
      </c>
      <c r="AW29" s="24" t="s">
        <v>223</v>
      </c>
      <c r="AX29" s="23">
        <v>0</v>
      </c>
      <c r="AY29" s="23">
        <v>0</v>
      </c>
      <c r="AZ29" s="24" t="s">
        <v>223</v>
      </c>
      <c r="BA29" s="23">
        <v>0</v>
      </c>
      <c r="BB29" s="23">
        <v>854</v>
      </c>
      <c r="BC29" s="23">
        <v>0</v>
      </c>
      <c r="BD29" s="23">
        <v>0</v>
      </c>
      <c r="BE29" s="23">
        <v>0</v>
      </c>
      <c r="BF29" s="23">
        <v>0</v>
      </c>
      <c r="BG29" s="23">
        <v>494</v>
      </c>
      <c r="BH29" s="23">
        <v>320</v>
      </c>
      <c r="BI29" s="23">
        <v>40</v>
      </c>
      <c r="BJ29" s="23">
        <v>0</v>
      </c>
      <c r="BK29" s="23">
        <v>0</v>
      </c>
      <c r="BL29" s="23">
        <v>0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0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0</v>
      </c>
      <c r="BZ29" s="23">
        <v>0</v>
      </c>
      <c r="CA29" s="23">
        <v>1237</v>
      </c>
      <c r="CB29" s="23">
        <v>1162</v>
      </c>
      <c r="CC29" s="23">
        <v>0</v>
      </c>
      <c r="CD29" s="23">
        <v>0</v>
      </c>
      <c r="CE29" s="23">
        <v>0</v>
      </c>
      <c r="CF29" s="23">
        <v>0</v>
      </c>
      <c r="CG29" s="23">
        <v>0</v>
      </c>
      <c r="CH29" s="23">
        <v>0</v>
      </c>
      <c r="CI29" s="23">
        <v>0</v>
      </c>
      <c r="CJ29" s="23">
        <v>0</v>
      </c>
      <c r="CK29" s="23">
        <v>0</v>
      </c>
      <c r="CL29" s="23">
        <v>0</v>
      </c>
      <c r="CM29" s="23">
        <v>75</v>
      </c>
      <c r="CN29" s="24" t="s">
        <v>223</v>
      </c>
      <c r="CO29" s="24" t="s">
        <v>223</v>
      </c>
      <c r="CP29" s="24" t="s">
        <v>223</v>
      </c>
      <c r="CQ29" s="24" t="s">
        <v>223</v>
      </c>
      <c r="CR29" s="24" t="s">
        <v>223</v>
      </c>
      <c r="CS29" s="24" t="s">
        <v>223</v>
      </c>
      <c r="CT29" s="24" t="s">
        <v>223</v>
      </c>
      <c r="CU29" s="24" t="s">
        <v>223</v>
      </c>
      <c r="CV29" s="23">
        <v>0</v>
      </c>
      <c r="CW29" s="23">
        <v>0</v>
      </c>
      <c r="CX29" s="24" t="s">
        <v>223</v>
      </c>
      <c r="CY29" s="23">
        <v>0</v>
      </c>
      <c r="CZ29" s="43" t="s">
        <v>224</v>
      </c>
    </row>
    <row r="30" spans="1:104" ht="13.5" customHeight="1" x14ac:dyDescent="0.2">
      <c r="A30" s="21" t="s">
        <v>44</v>
      </c>
      <c r="B30" s="22" t="s">
        <v>93</v>
      </c>
      <c r="C30" s="21" t="s">
        <v>94</v>
      </c>
      <c r="D30" s="23">
        <v>4622</v>
      </c>
      <c r="E30" s="23">
        <v>2064</v>
      </c>
      <c r="F30" s="23">
        <v>3</v>
      </c>
      <c r="G30" s="23">
        <v>0</v>
      </c>
      <c r="H30" s="23">
        <v>0</v>
      </c>
      <c r="I30" s="23">
        <v>463</v>
      </c>
      <c r="J30" s="23">
        <v>598</v>
      </c>
      <c r="K30" s="23">
        <v>401</v>
      </c>
      <c r="L30" s="23">
        <v>0</v>
      </c>
      <c r="M30" s="23">
        <v>848</v>
      </c>
      <c r="N30" s="23">
        <v>0</v>
      </c>
      <c r="O30" s="23">
        <v>0</v>
      </c>
      <c r="P30" s="23">
        <v>244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1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4">
        <v>0</v>
      </c>
      <c r="AP30" s="24" t="s">
        <v>223</v>
      </c>
      <c r="AQ30" s="24" t="s">
        <v>223</v>
      </c>
      <c r="AR30" s="24" t="s">
        <v>223</v>
      </c>
      <c r="AS30" s="24" t="s">
        <v>223</v>
      </c>
      <c r="AT30" s="24" t="s">
        <v>223</v>
      </c>
      <c r="AU30" s="24" t="s">
        <v>223</v>
      </c>
      <c r="AV30" s="24" t="s">
        <v>223</v>
      </c>
      <c r="AW30" s="24" t="s">
        <v>223</v>
      </c>
      <c r="AX30" s="23">
        <v>0</v>
      </c>
      <c r="AY30" s="23">
        <v>0</v>
      </c>
      <c r="AZ30" s="24" t="s">
        <v>223</v>
      </c>
      <c r="BA30" s="23">
        <v>0</v>
      </c>
      <c r="BB30" s="23">
        <v>3416</v>
      </c>
      <c r="BC30" s="23">
        <v>946</v>
      </c>
      <c r="BD30" s="23">
        <v>1</v>
      </c>
      <c r="BE30" s="23">
        <v>0</v>
      </c>
      <c r="BF30" s="23">
        <v>0</v>
      </c>
      <c r="BG30" s="23">
        <v>463</v>
      </c>
      <c r="BH30" s="23">
        <v>598</v>
      </c>
      <c r="BI30" s="23">
        <v>401</v>
      </c>
      <c r="BJ30" s="23">
        <v>0</v>
      </c>
      <c r="BK30" s="23">
        <v>848</v>
      </c>
      <c r="BL30" s="23">
        <v>0</v>
      </c>
      <c r="BM30" s="23">
        <v>0</v>
      </c>
      <c r="BN30" s="23">
        <v>159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0</v>
      </c>
      <c r="BZ30" s="23">
        <v>0</v>
      </c>
      <c r="CA30" s="23">
        <v>1206</v>
      </c>
      <c r="CB30" s="23">
        <v>1118</v>
      </c>
      <c r="CC30" s="23">
        <v>2</v>
      </c>
      <c r="CD30" s="23">
        <v>0</v>
      </c>
      <c r="CE30" s="23">
        <v>0</v>
      </c>
      <c r="CF30" s="23">
        <v>0</v>
      </c>
      <c r="CG30" s="23">
        <v>0</v>
      </c>
      <c r="CH30" s="23">
        <v>0</v>
      </c>
      <c r="CI30" s="23">
        <v>0</v>
      </c>
      <c r="CJ30" s="23">
        <v>0</v>
      </c>
      <c r="CK30" s="23">
        <v>0</v>
      </c>
      <c r="CL30" s="23">
        <v>0</v>
      </c>
      <c r="CM30" s="23">
        <v>85</v>
      </c>
      <c r="CN30" s="24" t="s">
        <v>223</v>
      </c>
      <c r="CO30" s="24" t="s">
        <v>223</v>
      </c>
      <c r="CP30" s="24" t="s">
        <v>223</v>
      </c>
      <c r="CQ30" s="24" t="s">
        <v>223</v>
      </c>
      <c r="CR30" s="24" t="s">
        <v>223</v>
      </c>
      <c r="CS30" s="24" t="s">
        <v>223</v>
      </c>
      <c r="CT30" s="24" t="s">
        <v>223</v>
      </c>
      <c r="CU30" s="24" t="s">
        <v>223</v>
      </c>
      <c r="CV30" s="23">
        <v>1</v>
      </c>
      <c r="CW30" s="23">
        <v>0</v>
      </c>
      <c r="CX30" s="24" t="s">
        <v>223</v>
      </c>
      <c r="CY30" s="23">
        <v>0</v>
      </c>
      <c r="CZ30" s="43" t="s">
        <v>224</v>
      </c>
    </row>
    <row r="31" spans="1:104" ht="13.5" customHeight="1" x14ac:dyDescent="0.2">
      <c r="A31" s="21" t="s">
        <v>44</v>
      </c>
      <c r="B31" s="22" t="s">
        <v>95</v>
      </c>
      <c r="C31" s="21" t="s">
        <v>96</v>
      </c>
      <c r="D31" s="23">
        <v>5347</v>
      </c>
      <c r="E31" s="23">
        <v>1968</v>
      </c>
      <c r="F31" s="23">
        <v>1</v>
      </c>
      <c r="G31" s="23">
        <v>0</v>
      </c>
      <c r="H31" s="23">
        <v>0</v>
      </c>
      <c r="I31" s="23">
        <v>135</v>
      </c>
      <c r="J31" s="23">
        <v>372</v>
      </c>
      <c r="K31" s="23">
        <v>271</v>
      </c>
      <c r="L31" s="23">
        <v>13</v>
      </c>
      <c r="M31" s="23">
        <v>0</v>
      </c>
      <c r="N31" s="23">
        <v>0</v>
      </c>
      <c r="O31" s="23">
        <v>0</v>
      </c>
      <c r="P31" s="23">
        <v>269</v>
      </c>
      <c r="Q31" s="23">
        <v>0</v>
      </c>
      <c r="R31" s="23">
        <v>0</v>
      </c>
      <c r="S31" s="23">
        <v>2284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34</v>
      </c>
      <c r="AC31" s="23">
        <v>392</v>
      </c>
      <c r="AD31" s="23">
        <v>345</v>
      </c>
      <c r="AE31" s="23">
        <v>0</v>
      </c>
      <c r="AF31" s="23">
        <v>0</v>
      </c>
      <c r="AG31" s="23">
        <v>0</v>
      </c>
      <c r="AH31" s="23">
        <v>21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4">
        <v>0</v>
      </c>
      <c r="AP31" s="24" t="s">
        <v>223</v>
      </c>
      <c r="AQ31" s="24" t="s">
        <v>223</v>
      </c>
      <c r="AR31" s="24" t="s">
        <v>223</v>
      </c>
      <c r="AS31" s="24" t="s">
        <v>223</v>
      </c>
      <c r="AT31" s="24" t="s">
        <v>223</v>
      </c>
      <c r="AU31" s="24" t="s">
        <v>223</v>
      </c>
      <c r="AV31" s="24" t="s">
        <v>223</v>
      </c>
      <c r="AW31" s="24" t="s">
        <v>223</v>
      </c>
      <c r="AX31" s="23">
        <v>0</v>
      </c>
      <c r="AY31" s="23">
        <v>0</v>
      </c>
      <c r="AZ31" s="24" t="s">
        <v>223</v>
      </c>
      <c r="BA31" s="23">
        <v>26</v>
      </c>
      <c r="BB31" s="23">
        <v>3789</v>
      </c>
      <c r="BC31" s="23">
        <v>614</v>
      </c>
      <c r="BD31" s="23">
        <v>0</v>
      </c>
      <c r="BE31" s="23">
        <v>0</v>
      </c>
      <c r="BF31" s="23">
        <v>0</v>
      </c>
      <c r="BG31" s="23">
        <v>83</v>
      </c>
      <c r="BH31" s="23">
        <v>372</v>
      </c>
      <c r="BI31" s="23">
        <v>271</v>
      </c>
      <c r="BJ31" s="23">
        <v>13</v>
      </c>
      <c r="BK31" s="23">
        <v>0</v>
      </c>
      <c r="BL31" s="23">
        <v>0</v>
      </c>
      <c r="BM31" s="23">
        <v>0</v>
      </c>
      <c r="BN31" s="23">
        <v>144</v>
      </c>
      <c r="BO31" s="23">
        <v>0</v>
      </c>
      <c r="BP31" s="23">
        <v>0</v>
      </c>
      <c r="BQ31" s="23">
        <v>2284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0</v>
      </c>
      <c r="BZ31" s="23">
        <v>8</v>
      </c>
      <c r="CA31" s="23">
        <v>1166</v>
      </c>
      <c r="CB31" s="23">
        <v>1009</v>
      </c>
      <c r="CC31" s="23">
        <v>1</v>
      </c>
      <c r="CD31" s="23">
        <v>0</v>
      </c>
      <c r="CE31" s="23">
        <v>0</v>
      </c>
      <c r="CF31" s="23">
        <v>31</v>
      </c>
      <c r="CG31" s="23">
        <v>0</v>
      </c>
      <c r="CH31" s="23">
        <v>0</v>
      </c>
      <c r="CI31" s="23">
        <v>0</v>
      </c>
      <c r="CJ31" s="23">
        <v>0</v>
      </c>
      <c r="CK31" s="23">
        <v>0</v>
      </c>
      <c r="CL31" s="23">
        <v>0</v>
      </c>
      <c r="CM31" s="23">
        <v>125</v>
      </c>
      <c r="CN31" s="24" t="s">
        <v>223</v>
      </c>
      <c r="CO31" s="24" t="s">
        <v>223</v>
      </c>
      <c r="CP31" s="24" t="s">
        <v>223</v>
      </c>
      <c r="CQ31" s="24" t="s">
        <v>223</v>
      </c>
      <c r="CR31" s="24" t="s">
        <v>223</v>
      </c>
      <c r="CS31" s="24" t="s">
        <v>223</v>
      </c>
      <c r="CT31" s="24" t="s">
        <v>223</v>
      </c>
      <c r="CU31" s="24" t="s">
        <v>223</v>
      </c>
      <c r="CV31" s="23">
        <v>0</v>
      </c>
      <c r="CW31" s="23">
        <v>0</v>
      </c>
      <c r="CX31" s="24" t="s">
        <v>223</v>
      </c>
      <c r="CY31" s="23">
        <v>0</v>
      </c>
      <c r="CZ31" s="43" t="s">
        <v>224</v>
      </c>
    </row>
    <row r="32" spans="1:104" ht="13.5" customHeight="1" x14ac:dyDescent="0.2">
      <c r="A32" s="21" t="s">
        <v>44</v>
      </c>
      <c r="B32" s="22" t="s">
        <v>97</v>
      </c>
      <c r="C32" s="21" t="s">
        <v>98</v>
      </c>
      <c r="D32" s="23">
        <v>2287</v>
      </c>
      <c r="E32" s="23">
        <v>1240</v>
      </c>
      <c r="F32" s="23">
        <v>0</v>
      </c>
      <c r="G32" s="23">
        <v>0</v>
      </c>
      <c r="H32" s="23">
        <v>0</v>
      </c>
      <c r="I32" s="23">
        <v>192</v>
      </c>
      <c r="J32" s="23">
        <v>99</v>
      </c>
      <c r="K32" s="23">
        <v>136</v>
      </c>
      <c r="L32" s="23">
        <v>0</v>
      </c>
      <c r="M32" s="23">
        <v>335</v>
      </c>
      <c r="N32" s="23">
        <v>0</v>
      </c>
      <c r="O32" s="23">
        <v>0</v>
      </c>
      <c r="P32" s="23">
        <v>108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177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4">
        <v>0</v>
      </c>
      <c r="AP32" s="24" t="s">
        <v>223</v>
      </c>
      <c r="AQ32" s="24" t="s">
        <v>223</v>
      </c>
      <c r="AR32" s="24" t="s">
        <v>223</v>
      </c>
      <c r="AS32" s="24" t="s">
        <v>223</v>
      </c>
      <c r="AT32" s="24" t="s">
        <v>223</v>
      </c>
      <c r="AU32" s="24" t="s">
        <v>223</v>
      </c>
      <c r="AV32" s="24" t="s">
        <v>223</v>
      </c>
      <c r="AW32" s="24" t="s">
        <v>223</v>
      </c>
      <c r="AX32" s="23">
        <v>0</v>
      </c>
      <c r="AY32" s="23">
        <v>0</v>
      </c>
      <c r="AZ32" s="24" t="s">
        <v>223</v>
      </c>
      <c r="BA32" s="23">
        <v>0</v>
      </c>
      <c r="BB32" s="23">
        <v>939</v>
      </c>
      <c r="BC32" s="23">
        <v>0</v>
      </c>
      <c r="BD32" s="23">
        <v>0</v>
      </c>
      <c r="BE32" s="23">
        <v>0</v>
      </c>
      <c r="BF32" s="23">
        <v>0</v>
      </c>
      <c r="BG32" s="23">
        <v>192</v>
      </c>
      <c r="BH32" s="23">
        <v>99</v>
      </c>
      <c r="BI32" s="23">
        <v>136</v>
      </c>
      <c r="BJ32" s="23">
        <v>0</v>
      </c>
      <c r="BK32" s="23">
        <v>335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0</v>
      </c>
      <c r="BZ32" s="23">
        <v>177</v>
      </c>
      <c r="CA32" s="23">
        <v>1348</v>
      </c>
      <c r="CB32" s="23">
        <v>1240</v>
      </c>
      <c r="CC32" s="23">
        <v>0</v>
      </c>
      <c r="CD32" s="23">
        <v>0</v>
      </c>
      <c r="CE32" s="23">
        <v>0</v>
      </c>
      <c r="CF32" s="23">
        <v>0</v>
      </c>
      <c r="CG32" s="23">
        <v>0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3">
        <v>108</v>
      </c>
      <c r="CN32" s="24" t="s">
        <v>223</v>
      </c>
      <c r="CO32" s="24" t="s">
        <v>223</v>
      </c>
      <c r="CP32" s="24" t="s">
        <v>223</v>
      </c>
      <c r="CQ32" s="24" t="s">
        <v>223</v>
      </c>
      <c r="CR32" s="24" t="s">
        <v>223</v>
      </c>
      <c r="CS32" s="24" t="s">
        <v>223</v>
      </c>
      <c r="CT32" s="24" t="s">
        <v>223</v>
      </c>
      <c r="CU32" s="24" t="s">
        <v>223</v>
      </c>
      <c r="CV32" s="23">
        <v>0</v>
      </c>
      <c r="CW32" s="23">
        <v>0</v>
      </c>
      <c r="CX32" s="24" t="s">
        <v>223</v>
      </c>
      <c r="CY32" s="23">
        <v>0</v>
      </c>
      <c r="CZ32" s="43" t="s">
        <v>224</v>
      </c>
    </row>
    <row r="33" spans="1:104" ht="13.5" customHeight="1" x14ac:dyDescent="0.2">
      <c r="A33" s="21" t="s">
        <v>44</v>
      </c>
      <c r="B33" s="22" t="s">
        <v>99</v>
      </c>
      <c r="C33" s="21" t="s">
        <v>100</v>
      </c>
      <c r="D33" s="23">
        <v>1507</v>
      </c>
      <c r="E33" s="23">
        <v>826</v>
      </c>
      <c r="F33" s="23">
        <v>0</v>
      </c>
      <c r="G33" s="23">
        <v>0</v>
      </c>
      <c r="H33" s="23">
        <v>0</v>
      </c>
      <c r="I33" s="23">
        <v>340</v>
      </c>
      <c r="J33" s="23">
        <v>192</v>
      </c>
      <c r="K33" s="23">
        <v>80</v>
      </c>
      <c r="L33" s="23">
        <v>0</v>
      </c>
      <c r="M33" s="23">
        <v>0</v>
      </c>
      <c r="N33" s="23">
        <v>0</v>
      </c>
      <c r="O33" s="23">
        <v>0</v>
      </c>
      <c r="P33" s="23">
        <v>66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1</v>
      </c>
      <c r="Z33" s="23">
        <v>0</v>
      </c>
      <c r="AA33" s="23">
        <v>0</v>
      </c>
      <c r="AB33" s="23">
        <v>2</v>
      </c>
      <c r="AC33" s="23">
        <v>101</v>
      </c>
      <c r="AD33" s="23">
        <v>72</v>
      </c>
      <c r="AE33" s="23">
        <v>0</v>
      </c>
      <c r="AF33" s="23">
        <v>0</v>
      </c>
      <c r="AG33" s="23">
        <v>0</v>
      </c>
      <c r="AH33" s="23">
        <v>12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4">
        <v>14</v>
      </c>
      <c r="AP33" s="24" t="s">
        <v>223</v>
      </c>
      <c r="AQ33" s="24" t="s">
        <v>223</v>
      </c>
      <c r="AR33" s="24" t="s">
        <v>223</v>
      </c>
      <c r="AS33" s="24" t="s">
        <v>223</v>
      </c>
      <c r="AT33" s="24" t="s">
        <v>223</v>
      </c>
      <c r="AU33" s="24" t="s">
        <v>223</v>
      </c>
      <c r="AV33" s="24" t="s">
        <v>223</v>
      </c>
      <c r="AW33" s="24" t="s">
        <v>223</v>
      </c>
      <c r="AX33" s="23">
        <v>1</v>
      </c>
      <c r="AY33" s="23">
        <v>0</v>
      </c>
      <c r="AZ33" s="24" t="s">
        <v>223</v>
      </c>
      <c r="BA33" s="23">
        <v>2</v>
      </c>
      <c r="BB33" s="23">
        <v>575</v>
      </c>
      <c r="BC33" s="23">
        <v>0</v>
      </c>
      <c r="BD33" s="23">
        <v>0</v>
      </c>
      <c r="BE33" s="23">
        <v>0</v>
      </c>
      <c r="BF33" s="23">
        <v>0</v>
      </c>
      <c r="BG33" s="23">
        <v>303</v>
      </c>
      <c r="BH33" s="23">
        <v>192</v>
      </c>
      <c r="BI33" s="23">
        <v>80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831</v>
      </c>
      <c r="CB33" s="23">
        <v>754</v>
      </c>
      <c r="CC33" s="23">
        <v>0</v>
      </c>
      <c r="CD33" s="23">
        <v>0</v>
      </c>
      <c r="CE33" s="23">
        <v>0</v>
      </c>
      <c r="CF33" s="23">
        <v>25</v>
      </c>
      <c r="CG33" s="23">
        <v>0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52</v>
      </c>
      <c r="CN33" s="24" t="s">
        <v>223</v>
      </c>
      <c r="CO33" s="24" t="s">
        <v>223</v>
      </c>
      <c r="CP33" s="24" t="s">
        <v>223</v>
      </c>
      <c r="CQ33" s="24" t="s">
        <v>223</v>
      </c>
      <c r="CR33" s="24" t="s">
        <v>223</v>
      </c>
      <c r="CS33" s="24" t="s">
        <v>223</v>
      </c>
      <c r="CT33" s="24" t="s">
        <v>223</v>
      </c>
      <c r="CU33" s="24" t="s">
        <v>223</v>
      </c>
      <c r="CV33" s="23">
        <v>0</v>
      </c>
      <c r="CW33" s="23">
        <v>0</v>
      </c>
      <c r="CX33" s="24" t="s">
        <v>223</v>
      </c>
      <c r="CY33" s="23">
        <v>0</v>
      </c>
      <c r="CZ33" s="43" t="s">
        <v>224</v>
      </c>
    </row>
    <row r="34" spans="1:104" ht="13.5" customHeight="1" x14ac:dyDescent="0.2">
      <c r="A34" s="21" t="s">
        <v>44</v>
      </c>
      <c r="B34" s="22" t="s">
        <v>101</v>
      </c>
      <c r="C34" s="21" t="s">
        <v>102</v>
      </c>
      <c r="D34" s="23">
        <v>13602</v>
      </c>
      <c r="E34" s="23">
        <v>4944</v>
      </c>
      <c r="F34" s="23">
        <v>133</v>
      </c>
      <c r="G34" s="23">
        <v>0</v>
      </c>
      <c r="H34" s="23">
        <v>1244</v>
      </c>
      <c r="I34" s="23">
        <v>1668</v>
      </c>
      <c r="J34" s="23">
        <v>1661</v>
      </c>
      <c r="K34" s="23">
        <v>1034</v>
      </c>
      <c r="L34" s="23">
        <v>0</v>
      </c>
      <c r="M34" s="23">
        <v>2379</v>
      </c>
      <c r="N34" s="23">
        <v>0</v>
      </c>
      <c r="O34" s="23">
        <v>0</v>
      </c>
      <c r="P34" s="23">
        <v>400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3</v>
      </c>
      <c r="Z34" s="23">
        <v>0</v>
      </c>
      <c r="AA34" s="23">
        <v>0</v>
      </c>
      <c r="AB34" s="23">
        <v>136</v>
      </c>
      <c r="AC34" s="23">
        <v>324</v>
      </c>
      <c r="AD34" s="23">
        <v>80</v>
      </c>
      <c r="AE34" s="23">
        <v>0</v>
      </c>
      <c r="AF34" s="23">
        <v>0</v>
      </c>
      <c r="AG34" s="23">
        <v>60</v>
      </c>
      <c r="AH34" s="23">
        <v>33</v>
      </c>
      <c r="AI34" s="23">
        <v>11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4">
        <v>4</v>
      </c>
      <c r="AP34" s="24" t="s">
        <v>223</v>
      </c>
      <c r="AQ34" s="24" t="s">
        <v>223</v>
      </c>
      <c r="AR34" s="24" t="s">
        <v>223</v>
      </c>
      <c r="AS34" s="24" t="s">
        <v>223</v>
      </c>
      <c r="AT34" s="24" t="s">
        <v>223</v>
      </c>
      <c r="AU34" s="24" t="s">
        <v>223</v>
      </c>
      <c r="AV34" s="24" t="s">
        <v>223</v>
      </c>
      <c r="AW34" s="24" t="s">
        <v>223</v>
      </c>
      <c r="AX34" s="23">
        <v>0</v>
      </c>
      <c r="AY34" s="23">
        <v>0</v>
      </c>
      <c r="AZ34" s="24" t="s">
        <v>223</v>
      </c>
      <c r="BA34" s="23">
        <v>136</v>
      </c>
      <c r="BB34" s="23">
        <v>6581</v>
      </c>
      <c r="BC34" s="23">
        <v>2</v>
      </c>
      <c r="BD34" s="23">
        <v>0</v>
      </c>
      <c r="BE34" s="23">
        <v>0</v>
      </c>
      <c r="BF34" s="23">
        <v>0</v>
      </c>
      <c r="BG34" s="23">
        <v>1518</v>
      </c>
      <c r="BH34" s="23">
        <v>1648</v>
      </c>
      <c r="BI34" s="23">
        <v>1034</v>
      </c>
      <c r="BJ34" s="23">
        <v>0</v>
      </c>
      <c r="BK34" s="23">
        <v>2379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0</v>
      </c>
      <c r="BZ34" s="23">
        <v>0</v>
      </c>
      <c r="CA34" s="23">
        <v>6697</v>
      </c>
      <c r="CB34" s="23">
        <v>4862</v>
      </c>
      <c r="CC34" s="23">
        <v>133</v>
      </c>
      <c r="CD34" s="23">
        <v>0</v>
      </c>
      <c r="CE34" s="23">
        <v>1184</v>
      </c>
      <c r="CF34" s="23">
        <v>117</v>
      </c>
      <c r="CG34" s="23">
        <v>2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396</v>
      </c>
      <c r="CN34" s="24" t="s">
        <v>223</v>
      </c>
      <c r="CO34" s="24" t="s">
        <v>223</v>
      </c>
      <c r="CP34" s="24" t="s">
        <v>223</v>
      </c>
      <c r="CQ34" s="24" t="s">
        <v>223</v>
      </c>
      <c r="CR34" s="24" t="s">
        <v>223</v>
      </c>
      <c r="CS34" s="24" t="s">
        <v>223</v>
      </c>
      <c r="CT34" s="24" t="s">
        <v>223</v>
      </c>
      <c r="CU34" s="24" t="s">
        <v>223</v>
      </c>
      <c r="CV34" s="23">
        <v>3</v>
      </c>
      <c r="CW34" s="23">
        <v>0</v>
      </c>
      <c r="CX34" s="24" t="s">
        <v>223</v>
      </c>
      <c r="CY34" s="23">
        <v>0</v>
      </c>
      <c r="CZ34" s="43" t="s">
        <v>224</v>
      </c>
    </row>
    <row r="35" spans="1:104" ht="13.5" customHeight="1" x14ac:dyDescent="0.2">
      <c r="A35" s="21" t="s">
        <v>44</v>
      </c>
      <c r="B35" s="22" t="s">
        <v>103</v>
      </c>
      <c r="C35" s="21" t="s">
        <v>104</v>
      </c>
      <c r="D35" s="23">
        <v>2417</v>
      </c>
      <c r="E35" s="23">
        <v>1067</v>
      </c>
      <c r="F35" s="23">
        <v>9</v>
      </c>
      <c r="G35" s="23">
        <v>200</v>
      </c>
      <c r="H35" s="23">
        <v>0</v>
      </c>
      <c r="I35" s="23">
        <v>293</v>
      </c>
      <c r="J35" s="23">
        <v>213</v>
      </c>
      <c r="K35" s="23">
        <v>138</v>
      </c>
      <c r="L35" s="23">
        <v>1</v>
      </c>
      <c r="M35" s="23">
        <v>380</v>
      </c>
      <c r="N35" s="23">
        <v>0</v>
      </c>
      <c r="O35" s="23">
        <v>0</v>
      </c>
      <c r="P35" s="23">
        <v>72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44</v>
      </c>
      <c r="AC35" s="23">
        <v>985</v>
      </c>
      <c r="AD35" s="23">
        <v>669</v>
      </c>
      <c r="AE35" s="23">
        <v>7</v>
      </c>
      <c r="AF35" s="23">
        <v>200</v>
      </c>
      <c r="AG35" s="23">
        <v>0</v>
      </c>
      <c r="AH35" s="23">
        <v>3</v>
      </c>
      <c r="AI35" s="23">
        <v>1</v>
      </c>
      <c r="AJ35" s="23">
        <v>8</v>
      </c>
      <c r="AK35" s="23">
        <v>1</v>
      </c>
      <c r="AL35" s="23">
        <v>8</v>
      </c>
      <c r="AM35" s="23">
        <v>0</v>
      </c>
      <c r="AN35" s="23">
        <v>0</v>
      </c>
      <c r="AO35" s="24">
        <v>53</v>
      </c>
      <c r="AP35" s="24" t="s">
        <v>223</v>
      </c>
      <c r="AQ35" s="24" t="s">
        <v>223</v>
      </c>
      <c r="AR35" s="24" t="s">
        <v>223</v>
      </c>
      <c r="AS35" s="24" t="s">
        <v>223</v>
      </c>
      <c r="AT35" s="24" t="s">
        <v>223</v>
      </c>
      <c r="AU35" s="24" t="s">
        <v>223</v>
      </c>
      <c r="AV35" s="24" t="s">
        <v>223</v>
      </c>
      <c r="AW35" s="24" t="s">
        <v>223</v>
      </c>
      <c r="AX35" s="23">
        <v>0</v>
      </c>
      <c r="AY35" s="23">
        <v>0</v>
      </c>
      <c r="AZ35" s="24" t="s">
        <v>223</v>
      </c>
      <c r="BA35" s="23">
        <v>35</v>
      </c>
      <c r="BB35" s="23">
        <v>1007</v>
      </c>
      <c r="BC35" s="23">
        <v>5</v>
      </c>
      <c r="BD35" s="23">
        <v>0</v>
      </c>
      <c r="BE35" s="23">
        <v>0</v>
      </c>
      <c r="BF35" s="23">
        <v>0</v>
      </c>
      <c r="BG35" s="23">
        <v>279</v>
      </c>
      <c r="BH35" s="23">
        <v>212</v>
      </c>
      <c r="BI35" s="23">
        <v>130</v>
      </c>
      <c r="BJ35" s="23">
        <v>0</v>
      </c>
      <c r="BK35" s="23">
        <v>372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9</v>
      </c>
      <c r="CA35" s="23">
        <v>425</v>
      </c>
      <c r="CB35" s="23">
        <v>393</v>
      </c>
      <c r="CC35" s="23">
        <v>2</v>
      </c>
      <c r="CD35" s="23">
        <v>0</v>
      </c>
      <c r="CE35" s="23">
        <v>0</v>
      </c>
      <c r="CF35" s="23">
        <v>11</v>
      </c>
      <c r="CG35" s="23">
        <v>0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19</v>
      </c>
      <c r="CN35" s="24" t="s">
        <v>223</v>
      </c>
      <c r="CO35" s="24" t="s">
        <v>223</v>
      </c>
      <c r="CP35" s="24" t="s">
        <v>223</v>
      </c>
      <c r="CQ35" s="24" t="s">
        <v>223</v>
      </c>
      <c r="CR35" s="24" t="s">
        <v>223</v>
      </c>
      <c r="CS35" s="24" t="s">
        <v>223</v>
      </c>
      <c r="CT35" s="24" t="s">
        <v>223</v>
      </c>
      <c r="CU35" s="24" t="s">
        <v>223</v>
      </c>
      <c r="CV35" s="23">
        <v>0</v>
      </c>
      <c r="CW35" s="23">
        <v>0</v>
      </c>
      <c r="CX35" s="24" t="s">
        <v>223</v>
      </c>
      <c r="CY35" s="23">
        <v>0</v>
      </c>
      <c r="CZ35" s="43" t="s">
        <v>224</v>
      </c>
    </row>
    <row r="36" spans="1:104" ht="13.5" customHeight="1" x14ac:dyDescent="0.2">
      <c r="A36" s="21" t="s">
        <v>44</v>
      </c>
      <c r="B36" s="22" t="s">
        <v>105</v>
      </c>
      <c r="C36" s="21" t="s">
        <v>106</v>
      </c>
      <c r="D36" s="23">
        <v>1853</v>
      </c>
      <c r="E36" s="23">
        <v>876</v>
      </c>
      <c r="F36" s="23">
        <v>2</v>
      </c>
      <c r="G36" s="23">
        <v>8</v>
      </c>
      <c r="H36" s="23">
        <v>30</v>
      </c>
      <c r="I36" s="23">
        <v>182</v>
      </c>
      <c r="J36" s="23">
        <v>152</v>
      </c>
      <c r="K36" s="23">
        <v>27</v>
      </c>
      <c r="L36" s="23">
        <v>0</v>
      </c>
      <c r="M36" s="23">
        <v>499</v>
      </c>
      <c r="N36" s="23">
        <v>0</v>
      </c>
      <c r="O36" s="23">
        <v>0</v>
      </c>
      <c r="P36" s="23">
        <v>64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13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4">
        <v>0</v>
      </c>
      <c r="AP36" s="24" t="s">
        <v>223</v>
      </c>
      <c r="AQ36" s="24" t="s">
        <v>223</v>
      </c>
      <c r="AR36" s="24" t="s">
        <v>223</v>
      </c>
      <c r="AS36" s="24" t="s">
        <v>223</v>
      </c>
      <c r="AT36" s="24" t="s">
        <v>223</v>
      </c>
      <c r="AU36" s="24" t="s">
        <v>223</v>
      </c>
      <c r="AV36" s="24" t="s">
        <v>223</v>
      </c>
      <c r="AW36" s="24" t="s">
        <v>223</v>
      </c>
      <c r="AX36" s="23">
        <v>0</v>
      </c>
      <c r="AY36" s="23">
        <v>0</v>
      </c>
      <c r="AZ36" s="24" t="s">
        <v>223</v>
      </c>
      <c r="BA36" s="23">
        <v>0</v>
      </c>
      <c r="BB36" s="23">
        <v>873</v>
      </c>
      <c r="BC36" s="23">
        <v>0</v>
      </c>
      <c r="BD36" s="23">
        <v>0</v>
      </c>
      <c r="BE36" s="23">
        <v>0</v>
      </c>
      <c r="BF36" s="23">
        <v>0</v>
      </c>
      <c r="BG36" s="23">
        <v>182</v>
      </c>
      <c r="BH36" s="23">
        <v>152</v>
      </c>
      <c r="BI36" s="23">
        <v>27</v>
      </c>
      <c r="BJ36" s="23">
        <v>0</v>
      </c>
      <c r="BK36" s="23">
        <v>499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0</v>
      </c>
      <c r="BZ36" s="23">
        <v>13</v>
      </c>
      <c r="CA36" s="23">
        <v>980</v>
      </c>
      <c r="CB36" s="23">
        <v>876</v>
      </c>
      <c r="CC36" s="23">
        <v>2</v>
      </c>
      <c r="CD36" s="23">
        <v>8</v>
      </c>
      <c r="CE36" s="23">
        <v>30</v>
      </c>
      <c r="CF36" s="23">
        <v>0</v>
      </c>
      <c r="CG36" s="23">
        <v>0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64</v>
      </c>
      <c r="CN36" s="24" t="s">
        <v>223</v>
      </c>
      <c r="CO36" s="24" t="s">
        <v>223</v>
      </c>
      <c r="CP36" s="24" t="s">
        <v>223</v>
      </c>
      <c r="CQ36" s="24" t="s">
        <v>223</v>
      </c>
      <c r="CR36" s="24" t="s">
        <v>223</v>
      </c>
      <c r="CS36" s="24" t="s">
        <v>223</v>
      </c>
      <c r="CT36" s="24" t="s">
        <v>223</v>
      </c>
      <c r="CU36" s="24" t="s">
        <v>223</v>
      </c>
      <c r="CV36" s="23">
        <v>0</v>
      </c>
      <c r="CW36" s="23">
        <v>0</v>
      </c>
      <c r="CX36" s="24" t="s">
        <v>223</v>
      </c>
      <c r="CY36" s="23">
        <v>0</v>
      </c>
      <c r="CZ36" s="43" t="s">
        <v>224</v>
      </c>
    </row>
    <row r="37" spans="1:104" ht="13.5" customHeight="1" x14ac:dyDescent="0.2">
      <c r="A37" s="21" t="s">
        <v>44</v>
      </c>
      <c r="B37" s="22" t="s">
        <v>107</v>
      </c>
      <c r="C37" s="21" t="s">
        <v>108</v>
      </c>
      <c r="D37" s="23">
        <v>2711</v>
      </c>
      <c r="E37" s="23">
        <v>1047</v>
      </c>
      <c r="F37" s="23">
        <v>8</v>
      </c>
      <c r="G37" s="23">
        <v>113</v>
      </c>
      <c r="H37" s="23">
        <v>0</v>
      </c>
      <c r="I37" s="23">
        <v>338</v>
      </c>
      <c r="J37" s="23">
        <v>248</v>
      </c>
      <c r="K37" s="23">
        <v>47</v>
      </c>
      <c r="L37" s="23">
        <v>0</v>
      </c>
      <c r="M37" s="23">
        <v>865</v>
      </c>
      <c r="N37" s="23">
        <v>0</v>
      </c>
      <c r="O37" s="23">
        <v>0</v>
      </c>
      <c r="P37" s="23">
        <v>25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20</v>
      </c>
      <c r="AC37" s="23">
        <v>687</v>
      </c>
      <c r="AD37" s="23">
        <v>639</v>
      </c>
      <c r="AE37" s="23">
        <v>6</v>
      </c>
      <c r="AF37" s="23">
        <v>0</v>
      </c>
      <c r="AG37" s="23">
        <v>0</v>
      </c>
      <c r="AH37" s="23">
        <v>42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4">
        <v>0</v>
      </c>
      <c r="AP37" s="24" t="s">
        <v>223</v>
      </c>
      <c r="AQ37" s="24" t="s">
        <v>223</v>
      </c>
      <c r="AR37" s="24" t="s">
        <v>223</v>
      </c>
      <c r="AS37" s="24" t="s">
        <v>223</v>
      </c>
      <c r="AT37" s="24" t="s">
        <v>223</v>
      </c>
      <c r="AU37" s="24" t="s">
        <v>223</v>
      </c>
      <c r="AV37" s="24" t="s">
        <v>223</v>
      </c>
      <c r="AW37" s="24" t="s">
        <v>223</v>
      </c>
      <c r="AX37" s="23">
        <v>0</v>
      </c>
      <c r="AY37" s="23">
        <v>0</v>
      </c>
      <c r="AZ37" s="24" t="s">
        <v>223</v>
      </c>
      <c r="BA37" s="23">
        <v>0</v>
      </c>
      <c r="BB37" s="23">
        <v>1463</v>
      </c>
      <c r="BC37" s="23">
        <v>0</v>
      </c>
      <c r="BD37" s="23">
        <v>0</v>
      </c>
      <c r="BE37" s="23">
        <v>0</v>
      </c>
      <c r="BF37" s="23">
        <v>0</v>
      </c>
      <c r="BG37" s="23">
        <v>283</v>
      </c>
      <c r="BH37" s="23">
        <v>248</v>
      </c>
      <c r="BI37" s="23">
        <v>47</v>
      </c>
      <c r="BJ37" s="23">
        <v>0</v>
      </c>
      <c r="BK37" s="23">
        <v>865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0</v>
      </c>
      <c r="BZ37" s="23">
        <v>20</v>
      </c>
      <c r="CA37" s="23">
        <v>561</v>
      </c>
      <c r="CB37" s="23">
        <v>408</v>
      </c>
      <c r="CC37" s="23">
        <v>2</v>
      </c>
      <c r="CD37" s="23">
        <v>113</v>
      </c>
      <c r="CE37" s="23">
        <v>0</v>
      </c>
      <c r="CF37" s="23">
        <v>13</v>
      </c>
      <c r="CG37" s="23">
        <v>0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25</v>
      </c>
      <c r="CN37" s="24" t="s">
        <v>223</v>
      </c>
      <c r="CO37" s="24" t="s">
        <v>223</v>
      </c>
      <c r="CP37" s="24" t="s">
        <v>223</v>
      </c>
      <c r="CQ37" s="24" t="s">
        <v>223</v>
      </c>
      <c r="CR37" s="24" t="s">
        <v>223</v>
      </c>
      <c r="CS37" s="24" t="s">
        <v>223</v>
      </c>
      <c r="CT37" s="24" t="s">
        <v>223</v>
      </c>
      <c r="CU37" s="24" t="s">
        <v>223</v>
      </c>
      <c r="CV37" s="23">
        <v>0</v>
      </c>
      <c r="CW37" s="23">
        <v>0</v>
      </c>
      <c r="CX37" s="24" t="s">
        <v>223</v>
      </c>
      <c r="CY37" s="23">
        <v>0</v>
      </c>
      <c r="CZ37" s="43" t="s">
        <v>224</v>
      </c>
    </row>
    <row r="38" spans="1:104" ht="13.5" customHeight="1" x14ac:dyDescent="0.2">
      <c r="A38" s="21" t="s">
        <v>44</v>
      </c>
      <c r="B38" s="22" t="s">
        <v>109</v>
      </c>
      <c r="C38" s="21" t="s">
        <v>110</v>
      </c>
      <c r="D38" s="23">
        <v>1664</v>
      </c>
      <c r="E38" s="23">
        <v>809</v>
      </c>
      <c r="F38" s="23">
        <v>1</v>
      </c>
      <c r="G38" s="23">
        <v>0</v>
      </c>
      <c r="H38" s="23">
        <v>0</v>
      </c>
      <c r="I38" s="23">
        <v>146</v>
      </c>
      <c r="J38" s="23">
        <v>415</v>
      </c>
      <c r="K38" s="23">
        <v>151</v>
      </c>
      <c r="L38" s="23">
        <v>28</v>
      </c>
      <c r="M38" s="23">
        <v>0</v>
      </c>
      <c r="N38" s="23">
        <v>0</v>
      </c>
      <c r="O38" s="23">
        <v>0</v>
      </c>
      <c r="P38" s="23">
        <v>98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16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4">
        <v>0</v>
      </c>
      <c r="AP38" s="24" t="s">
        <v>223</v>
      </c>
      <c r="AQ38" s="24" t="s">
        <v>223</v>
      </c>
      <c r="AR38" s="24" t="s">
        <v>223</v>
      </c>
      <c r="AS38" s="24" t="s">
        <v>223</v>
      </c>
      <c r="AT38" s="24" t="s">
        <v>223</v>
      </c>
      <c r="AU38" s="24" t="s">
        <v>223</v>
      </c>
      <c r="AV38" s="24" t="s">
        <v>223</v>
      </c>
      <c r="AW38" s="24" t="s">
        <v>223</v>
      </c>
      <c r="AX38" s="23">
        <v>0</v>
      </c>
      <c r="AY38" s="23">
        <v>0</v>
      </c>
      <c r="AZ38" s="24" t="s">
        <v>223</v>
      </c>
      <c r="BA38" s="23">
        <v>0</v>
      </c>
      <c r="BB38" s="23">
        <v>757</v>
      </c>
      <c r="BC38" s="23">
        <v>0</v>
      </c>
      <c r="BD38" s="23">
        <v>1</v>
      </c>
      <c r="BE38" s="23">
        <v>0</v>
      </c>
      <c r="BF38" s="23">
        <v>0</v>
      </c>
      <c r="BG38" s="23">
        <v>146</v>
      </c>
      <c r="BH38" s="23">
        <v>415</v>
      </c>
      <c r="BI38" s="23">
        <v>151</v>
      </c>
      <c r="BJ38" s="23">
        <v>28</v>
      </c>
      <c r="BK38" s="23">
        <v>0</v>
      </c>
      <c r="BL38" s="23">
        <v>0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0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0</v>
      </c>
      <c r="BZ38" s="23">
        <v>16</v>
      </c>
      <c r="CA38" s="23">
        <v>907</v>
      </c>
      <c r="CB38" s="23">
        <v>809</v>
      </c>
      <c r="CC38" s="23">
        <v>0</v>
      </c>
      <c r="CD38" s="23">
        <v>0</v>
      </c>
      <c r="CE38" s="23">
        <v>0</v>
      </c>
      <c r="CF38" s="23">
        <v>0</v>
      </c>
      <c r="CG38" s="23">
        <v>0</v>
      </c>
      <c r="CH38" s="23">
        <v>0</v>
      </c>
      <c r="CI38" s="23">
        <v>0</v>
      </c>
      <c r="CJ38" s="23">
        <v>0</v>
      </c>
      <c r="CK38" s="23">
        <v>0</v>
      </c>
      <c r="CL38" s="23">
        <v>0</v>
      </c>
      <c r="CM38" s="23">
        <v>98</v>
      </c>
      <c r="CN38" s="24" t="s">
        <v>223</v>
      </c>
      <c r="CO38" s="24" t="s">
        <v>223</v>
      </c>
      <c r="CP38" s="24" t="s">
        <v>223</v>
      </c>
      <c r="CQ38" s="24" t="s">
        <v>223</v>
      </c>
      <c r="CR38" s="24" t="s">
        <v>223</v>
      </c>
      <c r="CS38" s="24" t="s">
        <v>223</v>
      </c>
      <c r="CT38" s="24" t="s">
        <v>223</v>
      </c>
      <c r="CU38" s="24" t="s">
        <v>223</v>
      </c>
      <c r="CV38" s="23">
        <v>0</v>
      </c>
      <c r="CW38" s="23">
        <v>0</v>
      </c>
      <c r="CX38" s="24" t="s">
        <v>223</v>
      </c>
      <c r="CY38" s="23">
        <v>0</v>
      </c>
      <c r="CZ38" s="43" t="s">
        <v>224</v>
      </c>
    </row>
    <row r="39" spans="1:104" ht="13.5" customHeight="1" x14ac:dyDescent="0.2">
      <c r="A39" s="21" t="s">
        <v>44</v>
      </c>
      <c r="B39" s="22" t="s">
        <v>111</v>
      </c>
      <c r="C39" s="21" t="s">
        <v>112</v>
      </c>
      <c r="D39" s="23">
        <v>2642</v>
      </c>
      <c r="E39" s="23">
        <v>1182</v>
      </c>
      <c r="F39" s="23">
        <v>3</v>
      </c>
      <c r="G39" s="23">
        <v>260</v>
      </c>
      <c r="H39" s="23">
        <v>0</v>
      </c>
      <c r="I39" s="23">
        <v>319</v>
      </c>
      <c r="J39" s="23">
        <v>161</v>
      </c>
      <c r="K39" s="23">
        <v>134</v>
      </c>
      <c r="L39" s="23">
        <v>0</v>
      </c>
      <c r="M39" s="23">
        <v>413</v>
      </c>
      <c r="N39" s="23">
        <v>0</v>
      </c>
      <c r="O39" s="23">
        <v>0</v>
      </c>
      <c r="P39" s="23">
        <v>116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54</v>
      </c>
      <c r="AC39" s="23">
        <v>967</v>
      </c>
      <c r="AD39" s="23">
        <v>607</v>
      </c>
      <c r="AE39" s="23">
        <v>2</v>
      </c>
      <c r="AF39" s="23">
        <v>260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4">
        <v>98</v>
      </c>
      <c r="AP39" s="24" t="s">
        <v>223</v>
      </c>
      <c r="AQ39" s="24" t="s">
        <v>223</v>
      </c>
      <c r="AR39" s="24" t="s">
        <v>223</v>
      </c>
      <c r="AS39" s="24" t="s">
        <v>223</v>
      </c>
      <c r="AT39" s="24" t="s">
        <v>223</v>
      </c>
      <c r="AU39" s="24" t="s">
        <v>223</v>
      </c>
      <c r="AV39" s="24" t="s">
        <v>223</v>
      </c>
      <c r="AW39" s="24" t="s">
        <v>223</v>
      </c>
      <c r="AX39" s="23">
        <v>0</v>
      </c>
      <c r="AY39" s="23">
        <v>0</v>
      </c>
      <c r="AZ39" s="24" t="s">
        <v>223</v>
      </c>
      <c r="BA39" s="23">
        <v>0</v>
      </c>
      <c r="BB39" s="23">
        <v>1057</v>
      </c>
      <c r="BC39" s="23">
        <v>0</v>
      </c>
      <c r="BD39" s="23">
        <v>0</v>
      </c>
      <c r="BE39" s="23">
        <v>0</v>
      </c>
      <c r="BF39" s="23">
        <v>0</v>
      </c>
      <c r="BG39" s="23">
        <v>295</v>
      </c>
      <c r="BH39" s="23">
        <v>161</v>
      </c>
      <c r="BI39" s="23">
        <v>134</v>
      </c>
      <c r="BJ39" s="23">
        <v>0</v>
      </c>
      <c r="BK39" s="23">
        <v>413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0</v>
      </c>
      <c r="BZ39" s="23">
        <v>54</v>
      </c>
      <c r="CA39" s="23">
        <v>618</v>
      </c>
      <c r="CB39" s="23">
        <v>575</v>
      </c>
      <c r="CC39" s="23">
        <v>1</v>
      </c>
      <c r="CD39" s="23">
        <v>0</v>
      </c>
      <c r="CE39" s="23">
        <v>0</v>
      </c>
      <c r="CF39" s="23">
        <v>24</v>
      </c>
      <c r="CG39" s="23">
        <v>0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18</v>
      </c>
      <c r="CN39" s="24" t="s">
        <v>223</v>
      </c>
      <c r="CO39" s="24" t="s">
        <v>223</v>
      </c>
      <c r="CP39" s="24" t="s">
        <v>223</v>
      </c>
      <c r="CQ39" s="24" t="s">
        <v>223</v>
      </c>
      <c r="CR39" s="24" t="s">
        <v>223</v>
      </c>
      <c r="CS39" s="24" t="s">
        <v>223</v>
      </c>
      <c r="CT39" s="24" t="s">
        <v>223</v>
      </c>
      <c r="CU39" s="24" t="s">
        <v>223</v>
      </c>
      <c r="CV39" s="23">
        <v>0</v>
      </c>
      <c r="CW39" s="23">
        <v>0</v>
      </c>
      <c r="CX39" s="24" t="s">
        <v>223</v>
      </c>
      <c r="CY39" s="23">
        <v>0</v>
      </c>
      <c r="CZ39" s="43" t="s">
        <v>224</v>
      </c>
    </row>
    <row r="40" spans="1:104" ht="13.5" customHeight="1" x14ac:dyDescent="0.2">
      <c r="A40" s="21" t="s">
        <v>44</v>
      </c>
      <c r="B40" s="22" t="s">
        <v>113</v>
      </c>
      <c r="C40" s="21" t="s">
        <v>114</v>
      </c>
      <c r="D40" s="23">
        <v>1143</v>
      </c>
      <c r="E40" s="23">
        <v>626</v>
      </c>
      <c r="F40" s="23">
        <v>3</v>
      </c>
      <c r="G40" s="23">
        <v>0</v>
      </c>
      <c r="H40" s="23">
        <v>80</v>
      </c>
      <c r="I40" s="23">
        <v>102</v>
      </c>
      <c r="J40" s="23">
        <v>168</v>
      </c>
      <c r="K40" s="23">
        <v>37</v>
      </c>
      <c r="L40" s="23">
        <v>0</v>
      </c>
      <c r="M40" s="23">
        <v>0</v>
      </c>
      <c r="N40" s="23">
        <v>0</v>
      </c>
      <c r="O40" s="23">
        <v>0</v>
      </c>
      <c r="P40" s="23">
        <v>86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41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4">
        <v>0</v>
      </c>
      <c r="AP40" s="24" t="s">
        <v>223</v>
      </c>
      <c r="AQ40" s="24" t="s">
        <v>223</v>
      </c>
      <c r="AR40" s="24" t="s">
        <v>223</v>
      </c>
      <c r="AS40" s="24" t="s">
        <v>223</v>
      </c>
      <c r="AT40" s="24" t="s">
        <v>223</v>
      </c>
      <c r="AU40" s="24" t="s">
        <v>223</v>
      </c>
      <c r="AV40" s="24" t="s">
        <v>223</v>
      </c>
      <c r="AW40" s="24" t="s">
        <v>223</v>
      </c>
      <c r="AX40" s="23">
        <v>0</v>
      </c>
      <c r="AY40" s="23">
        <v>0</v>
      </c>
      <c r="AZ40" s="24" t="s">
        <v>223</v>
      </c>
      <c r="BA40" s="23">
        <v>0</v>
      </c>
      <c r="BB40" s="23">
        <v>602</v>
      </c>
      <c r="BC40" s="23">
        <v>149</v>
      </c>
      <c r="BD40" s="23">
        <v>1</v>
      </c>
      <c r="BE40" s="23">
        <v>0</v>
      </c>
      <c r="BF40" s="23">
        <v>80</v>
      </c>
      <c r="BG40" s="23">
        <v>86</v>
      </c>
      <c r="BH40" s="23">
        <v>168</v>
      </c>
      <c r="BI40" s="23">
        <v>37</v>
      </c>
      <c r="BJ40" s="23">
        <v>0</v>
      </c>
      <c r="BK40" s="23">
        <v>0</v>
      </c>
      <c r="BL40" s="23">
        <v>0</v>
      </c>
      <c r="BM40" s="23">
        <v>0</v>
      </c>
      <c r="BN40" s="23">
        <v>40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0</v>
      </c>
      <c r="BZ40" s="23">
        <v>41</v>
      </c>
      <c r="CA40" s="23">
        <v>541</v>
      </c>
      <c r="CB40" s="23">
        <v>477</v>
      </c>
      <c r="CC40" s="23">
        <v>2</v>
      </c>
      <c r="CD40" s="23">
        <v>0</v>
      </c>
      <c r="CE40" s="23">
        <v>0</v>
      </c>
      <c r="CF40" s="23">
        <v>16</v>
      </c>
      <c r="CG40" s="23">
        <v>0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46</v>
      </c>
      <c r="CN40" s="24" t="s">
        <v>223</v>
      </c>
      <c r="CO40" s="24" t="s">
        <v>223</v>
      </c>
      <c r="CP40" s="24" t="s">
        <v>223</v>
      </c>
      <c r="CQ40" s="24" t="s">
        <v>223</v>
      </c>
      <c r="CR40" s="24" t="s">
        <v>223</v>
      </c>
      <c r="CS40" s="24" t="s">
        <v>223</v>
      </c>
      <c r="CT40" s="24" t="s">
        <v>223</v>
      </c>
      <c r="CU40" s="24" t="s">
        <v>223</v>
      </c>
      <c r="CV40" s="23">
        <v>0</v>
      </c>
      <c r="CW40" s="23">
        <v>0</v>
      </c>
      <c r="CX40" s="24" t="s">
        <v>223</v>
      </c>
      <c r="CY40" s="23">
        <v>0</v>
      </c>
      <c r="CZ40" s="43" t="s">
        <v>224</v>
      </c>
    </row>
    <row r="41" spans="1:104" ht="13.5" customHeight="1" x14ac:dyDescent="0.2">
      <c r="A41" s="21" t="s">
        <v>44</v>
      </c>
      <c r="B41" s="22" t="s">
        <v>115</v>
      </c>
      <c r="C41" s="21" t="s">
        <v>116</v>
      </c>
      <c r="D41" s="23">
        <v>1340</v>
      </c>
      <c r="E41" s="23">
        <v>715</v>
      </c>
      <c r="F41" s="23">
        <v>3</v>
      </c>
      <c r="G41" s="23">
        <v>10</v>
      </c>
      <c r="H41" s="23">
        <v>0</v>
      </c>
      <c r="I41" s="23">
        <v>78</v>
      </c>
      <c r="J41" s="23">
        <v>102</v>
      </c>
      <c r="K41" s="23">
        <v>39</v>
      </c>
      <c r="L41" s="23">
        <v>0</v>
      </c>
      <c r="M41" s="23">
        <v>177</v>
      </c>
      <c r="N41" s="23">
        <v>0</v>
      </c>
      <c r="O41" s="23">
        <v>0</v>
      </c>
      <c r="P41" s="23">
        <v>74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57</v>
      </c>
      <c r="W41" s="23">
        <v>0</v>
      </c>
      <c r="X41" s="23">
        <v>0</v>
      </c>
      <c r="Y41" s="23">
        <v>0</v>
      </c>
      <c r="Z41" s="23">
        <v>1</v>
      </c>
      <c r="AA41" s="23">
        <v>0</v>
      </c>
      <c r="AB41" s="23">
        <v>84</v>
      </c>
      <c r="AC41" s="23">
        <v>417</v>
      </c>
      <c r="AD41" s="23">
        <v>290</v>
      </c>
      <c r="AE41" s="23">
        <v>3</v>
      </c>
      <c r="AF41" s="23">
        <v>10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4">
        <v>35</v>
      </c>
      <c r="AP41" s="24" t="s">
        <v>223</v>
      </c>
      <c r="AQ41" s="24" t="s">
        <v>223</v>
      </c>
      <c r="AR41" s="24" t="s">
        <v>223</v>
      </c>
      <c r="AS41" s="24" t="s">
        <v>223</v>
      </c>
      <c r="AT41" s="24" t="s">
        <v>223</v>
      </c>
      <c r="AU41" s="24" t="s">
        <v>223</v>
      </c>
      <c r="AV41" s="24" t="s">
        <v>223</v>
      </c>
      <c r="AW41" s="24" t="s">
        <v>223</v>
      </c>
      <c r="AX41" s="23">
        <v>0</v>
      </c>
      <c r="AY41" s="23">
        <v>0</v>
      </c>
      <c r="AZ41" s="24" t="s">
        <v>223</v>
      </c>
      <c r="BA41" s="23">
        <v>79</v>
      </c>
      <c r="BB41" s="23">
        <v>461</v>
      </c>
      <c r="BC41" s="23">
        <v>2</v>
      </c>
      <c r="BD41" s="23">
        <v>0</v>
      </c>
      <c r="BE41" s="23">
        <v>0</v>
      </c>
      <c r="BF41" s="23">
        <v>0</v>
      </c>
      <c r="BG41" s="23">
        <v>78</v>
      </c>
      <c r="BH41" s="23">
        <v>102</v>
      </c>
      <c r="BI41" s="23">
        <v>39</v>
      </c>
      <c r="BJ41" s="23">
        <v>0</v>
      </c>
      <c r="BK41" s="23">
        <v>177</v>
      </c>
      <c r="BL41" s="23">
        <v>0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0</v>
      </c>
      <c r="BT41" s="23">
        <v>57</v>
      </c>
      <c r="BU41" s="23">
        <v>0</v>
      </c>
      <c r="BV41" s="23">
        <v>0</v>
      </c>
      <c r="BW41" s="23">
        <v>0</v>
      </c>
      <c r="BX41" s="23">
        <v>1</v>
      </c>
      <c r="BY41" s="23">
        <v>0</v>
      </c>
      <c r="BZ41" s="23">
        <v>5</v>
      </c>
      <c r="CA41" s="23">
        <v>462</v>
      </c>
      <c r="CB41" s="23">
        <v>423</v>
      </c>
      <c r="CC41" s="23">
        <v>0</v>
      </c>
      <c r="CD41" s="23">
        <v>0</v>
      </c>
      <c r="CE41" s="23">
        <v>0</v>
      </c>
      <c r="CF41" s="23">
        <v>0</v>
      </c>
      <c r="CG41" s="23">
        <v>0</v>
      </c>
      <c r="CH41" s="23">
        <v>0</v>
      </c>
      <c r="CI41" s="23">
        <v>0</v>
      </c>
      <c r="CJ41" s="23">
        <v>0</v>
      </c>
      <c r="CK41" s="23">
        <v>0</v>
      </c>
      <c r="CL41" s="23">
        <v>0</v>
      </c>
      <c r="CM41" s="23">
        <v>39</v>
      </c>
      <c r="CN41" s="24" t="s">
        <v>223</v>
      </c>
      <c r="CO41" s="24" t="s">
        <v>223</v>
      </c>
      <c r="CP41" s="24" t="s">
        <v>223</v>
      </c>
      <c r="CQ41" s="24" t="s">
        <v>223</v>
      </c>
      <c r="CR41" s="24" t="s">
        <v>223</v>
      </c>
      <c r="CS41" s="24" t="s">
        <v>223</v>
      </c>
      <c r="CT41" s="24" t="s">
        <v>223</v>
      </c>
      <c r="CU41" s="24" t="s">
        <v>223</v>
      </c>
      <c r="CV41" s="23">
        <v>0</v>
      </c>
      <c r="CW41" s="23">
        <v>0</v>
      </c>
      <c r="CX41" s="24" t="s">
        <v>223</v>
      </c>
      <c r="CY41" s="23">
        <v>0</v>
      </c>
      <c r="CZ41" s="43" t="s">
        <v>224</v>
      </c>
    </row>
    <row r="42" spans="1:104" ht="13.5" customHeight="1" x14ac:dyDescent="0.2">
      <c r="A42" s="21" t="s">
        <v>44</v>
      </c>
      <c r="B42" s="22" t="s">
        <v>117</v>
      </c>
      <c r="C42" s="21" t="s">
        <v>118</v>
      </c>
      <c r="D42" s="23">
        <v>456</v>
      </c>
      <c r="E42" s="23">
        <v>239</v>
      </c>
      <c r="F42" s="23">
        <v>0</v>
      </c>
      <c r="G42" s="23">
        <v>0</v>
      </c>
      <c r="H42" s="23">
        <v>0</v>
      </c>
      <c r="I42" s="23">
        <v>40</v>
      </c>
      <c r="J42" s="23">
        <v>59</v>
      </c>
      <c r="K42" s="23">
        <v>19</v>
      </c>
      <c r="L42" s="23">
        <v>0</v>
      </c>
      <c r="M42" s="23">
        <v>70</v>
      </c>
      <c r="N42" s="23">
        <v>0</v>
      </c>
      <c r="O42" s="23">
        <v>0</v>
      </c>
      <c r="P42" s="23">
        <v>25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4</v>
      </c>
      <c r="AC42" s="23">
        <v>197</v>
      </c>
      <c r="AD42" s="23">
        <v>119</v>
      </c>
      <c r="AE42" s="23">
        <v>0</v>
      </c>
      <c r="AF42" s="23">
        <v>0</v>
      </c>
      <c r="AG42" s="23">
        <v>0</v>
      </c>
      <c r="AH42" s="23">
        <v>0</v>
      </c>
      <c r="AI42" s="23">
        <v>59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4">
        <v>15</v>
      </c>
      <c r="AP42" s="24" t="s">
        <v>223</v>
      </c>
      <c r="AQ42" s="24" t="s">
        <v>223</v>
      </c>
      <c r="AR42" s="24" t="s">
        <v>223</v>
      </c>
      <c r="AS42" s="24" t="s">
        <v>223</v>
      </c>
      <c r="AT42" s="24" t="s">
        <v>223</v>
      </c>
      <c r="AU42" s="24" t="s">
        <v>223</v>
      </c>
      <c r="AV42" s="24" t="s">
        <v>223</v>
      </c>
      <c r="AW42" s="24" t="s">
        <v>223</v>
      </c>
      <c r="AX42" s="23">
        <v>0</v>
      </c>
      <c r="AY42" s="23">
        <v>0</v>
      </c>
      <c r="AZ42" s="24" t="s">
        <v>223</v>
      </c>
      <c r="BA42" s="23">
        <v>4</v>
      </c>
      <c r="BB42" s="23">
        <v>129</v>
      </c>
      <c r="BC42" s="23">
        <v>0</v>
      </c>
      <c r="BD42" s="23">
        <v>0</v>
      </c>
      <c r="BE42" s="23">
        <v>0</v>
      </c>
      <c r="BF42" s="23">
        <v>0</v>
      </c>
      <c r="BG42" s="23">
        <v>40</v>
      </c>
      <c r="BH42" s="23">
        <v>0</v>
      </c>
      <c r="BI42" s="23">
        <v>19</v>
      </c>
      <c r="BJ42" s="23">
        <v>0</v>
      </c>
      <c r="BK42" s="23">
        <v>70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0</v>
      </c>
      <c r="BZ42" s="23">
        <v>0</v>
      </c>
      <c r="CA42" s="23">
        <v>130</v>
      </c>
      <c r="CB42" s="23">
        <v>120</v>
      </c>
      <c r="CC42" s="23">
        <v>0</v>
      </c>
      <c r="CD42" s="23">
        <v>0</v>
      </c>
      <c r="CE42" s="23">
        <v>0</v>
      </c>
      <c r="CF42" s="23">
        <v>0</v>
      </c>
      <c r="CG42" s="23">
        <v>0</v>
      </c>
      <c r="CH42" s="23">
        <v>0</v>
      </c>
      <c r="CI42" s="23">
        <v>0</v>
      </c>
      <c r="CJ42" s="23">
        <v>0</v>
      </c>
      <c r="CK42" s="23">
        <v>0</v>
      </c>
      <c r="CL42" s="23">
        <v>0</v>
      </c>
      <c r="CM42" s="23">
        <v>10</v>
      </c>
      <c r="CN42" s="24" t="s">
        <v>223</v>
      </c>
      <c r="CO42" s="24" t="s">
        <v>223</v>
      </c>
      <c r="CP42" s="24" t="s">
        <v>223</v>
      </c>
      <c r="CQ42" s="24" t="s">
        <v>223</v>
      </c>
      <c r="CR42" s="24" t="s">
        <v>223</v>
      </c>
      <c r="CS42" s="24" t="s">
        <v>223</v>
      </c>
      <c r="CT42" s="24" t="s">
        <v>223</v>
      </c>
      <c r="CU42" s="24" t="s">
        <v>223</v>
      </c>
      <c r="CV42" s="23">
        <v>0</v>
      </c>
      <c r="CW42" s="23">
        <v>0</v>
      </c>
      <c r="CX42" s="24" t="s">
        <v>223</v>
      </c>
      <c r="CY42" s="23">
        <v>0</v>
      </c>
      <c r="CZ42" s="43" t="s">
        <v>224</v>
      </c>
    </row>
    <row r="43" spans="1:104" ht="13.5" customHeight="1" x14ac:dyDescent="0.2">
      <c r="A43" s="21" t="s">
        <v>44</v>
      </c>
      <c r="B43" s="22" t="s">
        <v>119</v>
      </c>
      <c r="C43" s="21" t="s">
        <v>120</v>
      </c>
      <c r="D43" s="23">
        <v>1305</v>
      </c>
      <c r="E43" s="23">
        <v>332</v>
      </c>
      <c r="F43" s="23">
        <v>0</v>
      </c>
      <c r="G43" s="23">
        <v>0</v>
      </c>
      <c r="H43" s="23">
        <v>0</v>
      </c>
      <c r="I43" s="23">
        <v>97</v>
      </c>
      <c r="J43" s="23">
        <v>80</v>
      </c>
      <c r="K43" s="23">
        <v>25</v>
      </c>
      <c r="L43" s="23">
        <v>0</v>
      </c>
      <c r="M43" s="23">
        <v>171</v>
      </c>
      <c r="N43" s="23">
        <v>0</v>
      </c>
      <c r="O43" s="23">
        <v>278</v>
      </c>
      <c r="P43" s="23">
        <v>39</v>
      </c>
      <c r="Q43" s="23">
        <v>283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4">
        <v>0</v>
      </c>
      <c r="AP43" s="24" t="s">
        <v>223</v>
      </c>
      <c r="AQ43" s="24" t="s">
        <v>223</v>
      </c>
      <c r="AR43" s="24" t="s">
        <v>223</v>
      </c>
      <c r="AS43" s="24" t="s">
        <v>223</v>
      </c>
      <c r="AT43" s="24" t="s">
        <v>223</v>
      </c>
      <c r="AU43" s="24" t="s">
        <v>223</v>
      </c>
      <c r="AV43" s="24" t="s">
        <v>223</v>
      </c>
      <c r="AW43" s="24" t="s">
        <v>223</v>
      </c>
      <c r="AX43" s="23">
        <v>0</v>
      </c>
      <c r="AY43" s="23">
        <v>0</v>
      </c>
      <c r="AZ43" s="24" t="s">
        <v>223</v>
      </c>
      <c r="BA43" s="23">
        <v>0</v>
      </c>
      <c r="BB43" s="23">
        <v>934</v>
      </c>
      <c r="BC43" s="23">
        <v>0</v>
      </c>
      <c r="BD43" s="23">
        <v>0</v>
      </c>
      <c r="BE43" s="23">
        <v>0</v>
      </c>
      <c r="BF43" s="23">
        <v>0</v>
      </c>
      <c r="BG43" s="23">
        <v>97</v>
      </c>
      <c r="BH43" s="23">
        <v>80</v>
      </c>
      <c r="BI43" s="23">
        <v>25</v>
      </c>
      <c r="BJ43" s="23">
        <v>0</v>
      </c>
      <c r="BK43" s="23">
        <v>171</v>
      </c>
      <c r="BL43" s="23">
        <v>0</v>
      </c>
      <c r="BM43" s="23">
        <v>278</v>
      </c>
      <c r="BN43" s="23">
        <v>0</v>
      </c>
      <c r="BO43" s="23">
        <v>283</v>
      </c>
      <c r="BP43" s="23">
        <v>0</v>
      </c>
      <c r="BQ43" s="23">
        <v>0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0</v>
      </c>
      <c r="BZ43" s="23">
        <v>0</v>
      </c>
      <c r="CA43" s="23">
        <v>371</v>
      </c>
      <c r="CB43" s="23">
        <v>332</v>
      </c>
      <c r="CC43" s="23">
        <v>0</v>
      </c>
      <c r="CD43" s="23">
        <v>0</v>
      </c>
      <c r="CE43" s="23">
        <v>0</v>
      </c>
      <c r="CF43" s="23">
        <v>0</v>
      </c>
      <c r="CG43" s="23">
        <v>0</v>
      </c>
      <c r="CH43" s="23">
        <v>0</v>
      </c>
      <c r="CI43" s="23">
        <v>0</v>
      </c>
      <c r="CJ43" s="23">
        <v>0</v>
      </c>
      <c r="CK43" s="23">
        <v>0</v>
      </c>
      <c r="CL43" s="23">
        <v>0</v>
      </c>
      <c r="CM43" s="23">
        <v>39</v>
      </c>
      <c r="CN43" s="24" t="s">
        <v>223</v>
      </c>
      <c r="CO43" s="24" t="s">
        <v>223</v>
      </c>
      <c r="CP43" s="24" t="s">
        <v>223</v>
      </c>
      <c r="CQ43" s="24" t="s">
        <v>223</v>
      </c>
      <c r="CR43" s="24" t="s">
        <v>223</v>
      </c>
      <c r="CS43" s="24" t="s">
        <v>223</v>
      </c>
      <c r="CT43" s="24" t="s">
        <v>223</v>
      </c>
      <c r="CU43" s="24" t="s">
        <v>223</v>
      </c>
      <c r="CV43" s="23">
        <v>0</v>
      </c>
      <c r="CW43" s="23">
        <v>0</v>
      </c>
      <c r="CX43" s="24" t="s">
        <v>223</v>
      </c>
      <c r="CY43" s="23">
        <v>0</v>
      </c>
      <c r="CZ43" s="43" t="s">
        <v>224</v>
      </c>
    </row>
    <row r="44" spans="1:104" ht="13.5" customHeight="1" x14ac:dyDescent="0.2">
      <c r="A44" s="21" t="s">
        <v>44</v>
      </c>
      <c r="B44" s="22" t="s">
        <v>121</v>
      </c>
      <c r="C44" s="21" t="s">
        <v>122</v>
      </c>
      <c r="D44" s="23">
        <v>1610</v>
      </c>
      <c r="E44" s="23">
        <v>287</v>
      </c>
      <c r="F44" s="23">
        <v>9</v>
      </c>
      <c r="G44" s="23">
        <v>315</v>
      </c>
      <c r="H44" s="23">
        <v>0</v>
      </c>
      <c r="I44" s="23">
        <v>249</v>
      </c>
      <c r="J44" s="23">
        <v>191</v>
      </c>
      <c r="K44" s="23">
        <v>134</v>
      </c>
      <c r="L44" s="23">
        <v>0</v>
      </c>
      <c r="M44" s="23">
        <v>309</v>
      </c>
      <c r="N44" s="23">
        <v>1</v>
      </c>
      <c r="O44" s="23">
        <v>0</v>
      </c>
      <c r="P44" s="23">
        <v>115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471</v>
      </c>
      <c r="AD44" s="23">
        <v>75</v>
      </c>
      <c r="AE44" s="23">
        <v>2</v>
      </c>
      <c r="AF44" s="23">
        <v>227</v>
      </c>
      <c r="AG44" s="23">
        <v>0</v>
      </c>
      <c r="AH44" s="23">
        <v>72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4">
        <v>95</v>
      </c>
      <c r="AP44" s="24" t="s">
        <v>223</v>
      </c>
      <c r="AQ44" s="24" t="s">
        <v>223</v>
      </c>
      <c r="AR44" s="24" t="s">
        <v>223</v>
      </c>
      <c r="AS44" s="24" t="s">
        <v>223</v>
      </c>
      <c r="AT44" s="24" t="s">
        <v>223</v>
      </c>
      <c r="AU44" s="24" t="s">
        <v>223</v>
      </c>
      <c r="AV44" s="24" t="s">
        <v>223</v>
      </c>
      <c r="AW44" s="24" t="s">
        <v>223</v>
      </c>
      <c r="AX44" s="23">
        <v>0</v>
      </c>
      <c r="AY44" s="23">
        <v>0</v>
      </c>
      <c r="AZ44" s="24" t="s">
        <v>223</v>
      </c>
      <c r="BA44" s="23">
        <v>0</v>
      </c>
      <c r="BB44" s="23">
        <v>801</v>
      </c>
      <c r="BC44" s="23">
        <v>0</v>
      </c>
      <c r="BD44" s="23">
        <v>0</v>
      </c>
      <c r="BE44" s="23">
        <v>0</v>
      </c>
      <c r="BF44" s="23">
        <v>0</v>
      </c>
      <c r="BG44" s="23">
        <v>167</v>
      </c>
      <c r="BH44" s="23">
        <v>191</v>
      </c>
      <c r="BI44" s="23">
        <v>134</v>
      </c>
      <c r="BJ44" s="23">
        <v>0</v>
      </c>
      <c r="BK44" s="23">
        <v>308</v>
      </c>
      <c r="BL44" s="23">
        <v>1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338</v>
      </c>
      <c r="CB44" s="23">
        <v>212</v>
      </c>
      <c r="CC44" s="23">
        <v>7</v>
      </c>
      <c r="CD44" s="23">
        <v>88</v>
      </c>
      <c r="CE44" s="23">
        <v>0</v>
      </c>
      <c r="CF44" s="23">
        <v>10</v>
      </c>
      <c r="CG44" s="23">
        <v>0</v>
      </c>
      <c r="CH44" s="23">
        <v>0</v>
      </c>
      <c r="CI44" s="23">
        <v>0</v>
      </c>
      <c r="CJ44" s="23">
        <v>1</v>
      </c>
      <c r="CK44" s="23">
        <v>0</v>
      </c>
      <c r="CL44" s="23">
        <v>0</v>
      </c>
      <c r="CM44" s="23">
        <v>20</v>
      </c>
      <c r="CN44" s="24" t="s">
        <v>223</v>
      </c>
      <c r="CO44" s="24" t="s">
        <v>223</v>
      </c>
      <c r="CP44" s="24" t="s">
        <v>223</v>
      </c>
      <c r="CQ44" s="24" t="s">
        <v>223</v>
      </c>
      <c r="CR44" s="24" t="s">
        <v>223</v>
      </c>
      <c r="CS44" s="24" t="s">
        <v>223</v>
      </c>
      <c r="CT44" s="24" t="s">
        <v>223</v>
      </c>
      <c r="CU44" s="24" t="s">
        <v>223</v>
      </c>
      <c r="CV44" s="23">
        <v>0</v>
      </c>
      <c r="CW44" s="23">
        <v>0</v>
      </c>
      <c r="CX44" s="24" t="s">
        <v>223</v>
      </c>
      <c r="CY44" s="23">
        <v>0</v>
      </c>
      <c r="CZ44" s="43" t="s">
        <v>224</v>
      </c>
    </row>
    <row r="45" spans="1:104" ht="13.5" customHeight="1" x14ac:dyDescent="0.2">
      <c r="A45" s="21" t="s">
        <v>44</v>
      </c>
      <c r="B45" s="22" t="s">
        <v>123</v>
      </c>
      <c r="C45" s="21" t="s">
        <v>124</v>
      </c>
      <c r="D45" s="23">
        <v>245</v>
      </c>
      <c r="E45" s="23">
        <v>30</v>
      </c>
      <c r="F45" s="23">
        <v>0</v>
      </c>
      <c r="G45" s="23">
        <v>31</v>
      </c>
      <c r="H45" s="23">
        <v>0</v>
      </c>
      <c r="I45" s="23">
        <v>40</v>
      </c>
      <c r="J45" s="23">
        <v>50</v>
      </c>
      <c r="K45" s="23">
        <v>24</v>
      </c>
      <c r="L45" s="23">
        <v>0</v>
      </c>
      <c r="M45" s="23">
        <v>40</v>
      </c>
      <c r="N45" s="23">
        <v>0</v>
      </c>
      <c r="O45" s="23">
        <v>0</v>
      </c>
      <c r="P45" s="23">
        <v>5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25</v>
      </c>
      <c r="AC45" s="23">
        <v>33</v>
      </c>
      <c r="AD45" s="23">
        <v>10</v>
      </c>
      <c r="AE45" s="23">
        <v>0</v>
      </c>
      <c r="AF45" s="23">
        <v>18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4">
        <v>5</v>
      </c>
      <c r="AP45" s="24" t="s">
        <v>223</v>
      </c>
      <c r="AQ45" s="24" t="s">
        <v>223</v>
      </c>
      <c r="AR45" s="24" t="s">
        <v>223</v>
      </c>
      <c r="AS45" s="24" t="s">
        <v>223</v>
      </c>
      <c r="AT45" s="24" t="s">
        <v>223</v>
      </c>
      <c r="AU45" s="24" t="s">
        <v>223</v>
      </c>
      <c r="AV45" s="24" t="s">
        <v>223</v>
      </c>
      <c r="AW45" s="24" t="s">
        <v>223</v>
      </c>
      <c r="AX45" s="23">
        <v>0</v>
      </c>
      <c r="AY45" s="23">
        <v>0</v>
      </c>
      <c r="AZ45" s="24" t="s">
        <v>223</v>
      </c>
      <c r="BA45" s="23">
        <v>0</v>
      </c>
      <c r="BB45" s="23">
        <v>178</v>
      </c>
      <c r="BC45" s="23">
        <v>0</v>
      </c>
      <c r="BD45" s="23">
        <v>0</v>
      </c>
      <c r="BE45" s="23">
        <v>0</v>
      </c>
      <c r="BF45" s="23">
        <v>0</v>
      </c>
      <c r="BG45" s="23">
        <v>39</v>
      </c>
      <c r="BH45" s="23">
        <v>50</v>
      </c>
      <c r="BI45" s="23">
        <v>24</v>
      </c>
      <c r="BJ45" s="23">
        <v>0</v>
      </c>
      <c r="BK45" s="23">
        <v>40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0</v>
      </c>
      <c r="BZ45" s="23">
        <v>25</v>
      </c>
      <c r="CA45" s="23">
        <v>34</v>
      </c>
      <c r="CB45" s="23">
        <v>20</v>
      </c>
      <c r="CC45" s="23">
        <v>0</v>
      </c>
      <c r="CD45" s="23">
        <v>13</v>
      </c>
      <c r="CE45" s="23">
        <v>0</v>
      </c>
      <c r="CF45" s="23">
        <v>1</v>
      </c>
      <c r="CG45" s="23">
        <v>0</v>
      </c>
      <c r="CH45" s="23">
        <v>0</v>
      </c>
      <c r="CI45" s="23">
        <v>0</v>
      </c>
      <c r="CJ45" s="23">
        <v>0</v>
      </c>
      <c r="CK45" s="23">
        <v>0</v>
      </c>
      <c r="CL45" s="23">
        <v>0</v>
      </c>
      <c r="CM45" s="23">
        <v>0</v>
      </c>
      <c r="CN45" s="24" t="s">
        <v>223</v>
      </c>
      <c r="CO45" s="24" t="s">
        <v>223</v>
      </c>
      <c r="CP45" s="24" t="s">
        <v>223</v>
      </c>
      <c r="CQ45" s="24" t="s">
        <v>223</v>
      </c>
      <c r="CR45" s="24" t="s">
        <v>223</v>
      </c>
      <c r="CS45" s="24" t="s">
        <v>223</v>
      </c>
      <c r="CT45" s="24" t="s">
        <v>223</v>
      </c>
      <c r="CU45" s="24" t="s">
        <v>223</v>
      </c>
      <c r="CV45" s="23">
        <v>0</v>
      </c>
      <c r="CW45" s="23">
        <v>0</v>
      </c>
      <c r="CX45" s="24" t="s">
        <v>223</v>
      </c>
      <c r="CY45" s="23">
        <v>0</v>
      </c>
      <c r="CZ45" s="43" t="s">
        <v>224</v>
      </c>
    </row>
    <row r="46" spans="1:104" ht="13.5" customHeight="1" x14ac:dyDescent="0.2">
      <c r="A46" s="21" t="s">
        <v>44</v>
      </c>
      <c r="B46" s="22" t="s">
        <v>125</v>
      </c>
      <c r="C46" s="21" t="s">
        <v>126</v>
      </c>
      <c r="D46" s="23">
        <v>317</v>
      </c>
      <c r="E46" s="23">
        <v>45</v>
      </c>
      <c r="F46" s="23">
        <v>1</v>
      </c>
      <c r="G46" s="23">
        <v>0</v>
      </c>
      <c r="H46" s="23">
        <v>0</v>
      </c>
      <c r="I46" s="23">
        <v>33</v>
      </c>
      <c r="J46" s="23">
        <v>113</v>
      </c>
      <c r="K46" s="23">
        <v>41</v>
      </c>
      <c r="L46" s="23">
        <v>0</v>
      </c>
      <c r="M46" s="23">
        <v>83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1</v>
      </c>
      <c r="Z46" s="23">
        <v>0</v>
      </c>
      <c r="AA46" s="23">
        <v>0</v>
      </c>
      <c r="AB46" s="23">
        <v>0</v>
      </c>
      <c r="AC46" s="23">
        <v>303</v>
      </c>
      <c r="AD46" s="23">
        <v>35</v>
      </c>
      <c r="AE46" s="23">
        <v>0</v>
      </c>
      <c r="AF46" s="23">
        <v>0</v>
      </c>
      <c r="AG46" s="23">
        <v>0</v>
      </c>
      <c r="AH46" s="23">
        <v>30</v>
      </c>
      <c r="AI46" s="23">
        <v>113</v>
      </c>
      <c r="AJ46" s="23">
        <v>41</v>
      </c>
      <c r="AK46" s="23">
        <v>0</v>
      </c>
      <c r="AL46" s="23">
        <v>83</v>
      </c>
      <c r="AM46" s="23">
        <v>0</v>
      </c>
      <c r="AN46" s="23">
        <v>0</v>
      </c>
      <c r="AO46" s="24">
        <v>0</v>
      </c>
      <c r="AP46" s="24" t="s">
        <v>223</v>
      </c>
      <c r="AQ46" s="24" t="s">
        <v>223</v>
      </c>
      <c r="AR46" s="24" t="s">
        <v>223</v>
      </c>
      <c r="AS46" s="24" t="s">
        <v>223</v>
      </c>
      <c r="AT46" s="24" t="s">
        <v>223</v>
      </c>
      <c r="AU46" s="24" t="s">
        <v>223</v>
      </c>
      <c r="AV46" s="24" t="s">
        <v>223</v>
      </c>
      <c r="AW46" s="24" t="s">
        <v>223</v>
      </c>
      <c r="AX46" s="23">
        <v>1</v>
      </c>
      <c r="AY46" s="23">
        <v>0</v>
      </c>
      <c r="AZ46" s="24" t="s">
        <v>223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0</v>
      </c>
      <c r="BZ46" s="23">
        <v>0</v>
      </c>
      <c r="CA46" s="23">
        <v>14</v>
      </c>
      <c r="CB46" s="23">
        <v>10</v>
      </c>
      <c r="CC46" s="23">
        <v>1</v>
      </c>
      <c r="CD46" s="23">
        <v>0</v>
      </c>
      <c r="CE46" s="23">
        <v>0</v>
      </c>
      <c r="CF46" s="23">
        <v>3</v>
      </c>
      <c r="CG46" s="23">
        <v>0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4" t="s">
        <v>223</v>
      </c>
      <c r="CO46" s="24" t="s">
        <v>223</v>
      </c>
      <c r="CP46" s="24" t="s">
        <v>223</v>
      </c>
      <c r="CQ46" s="24" t="s">
        <v>223</v>
      </c>
      <c r="CR46" s="24" t="s">
        <v>223</v>
      </c>
      <c r="CS46" s="24" t="s">
        <v>223</v>
      </c>
      <c r="CT46" s="24" t="s">
        <v>223</v>
      </c>
      <c r="CU46" s="24" t="s">
        <v>223</v>
      </c>
      <c r="CV46" s="23">
        <v>0</v>
      </c>
      <c r="CW46" s="23">
        <v>0</v>
      </c>
      <c r="CX46" s="24" t="s">
        <v>223</v>
      </c>
      <c r="CY46" s="23">
        <v>0</v>
      </c>
      <c r="CZ46" s="43" t="s">
        <v>224</v>
      </c>
    </row>
    <row r="47" spans="1:104" ht="13.5" customHeight="1" x14ac:dyDescent="0.2">
      <c r="A47" s="21" t="s">
        <v>44</v>
      </c>
      <c r="B47" s="22" t="s">
        <v>127</v>
      </c>
      <c r="C47" s="21" t="s">
        <v>128</v>
      </c>
      <c r="D47" s="23">
        <v>370</v>
      </c>
      <c r="E47" s="23">
        <v>109</v>
      </c>
      <c r="F47" s="23">
        <v>0</v>
      </c>
      <c r="G47" s="23">
        <v>0</v>
      </c>
      <c r="H47" s="23">
        <v>0</v>
      </c>
      <c r="I47" s="23">
        <v>77</v>
      </c>
      <c r="J47" s="23">
        <v>56</v>
      </c>
      <c r="K47" s="23">
        <v>31</v>
      </c>
      <c r="L47" s="23">
        <v>0</v>
      </c>
      <c r="M47" s="23">
        <v>81</v>
      </c>
      <c r="N47" s="23">
        <v>0</v>
      </c>
      <c r="O47" s="23">
        <v>0</v>
      </c>
      <c r="P47" s="23">
        <v>13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3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4">
        <v>0</v>
      </c>
      <c r="AP47" s="24" t="s">
        <v>223</v>
      </c>
      <c r="AQ47" s="24" t="s">
        <v>223</v>
      </c>
      <c r="AR47" s="24" t="s">
        <v>223</v>
      </c>
      <c r="AS47" s="24" t="s">
        <v>223</v>
      </c>
      <c r="AT47" s="24" t="s">
        <v>223</v>
      </c>
      <c r="AU47" s="24" t="s">
        <v>223</v>
      </c>
      <c r="AV47" s="24" t="s">
        <v>223</v>
      </c>
      <c r="AW47" s="24" t="s">
        <v>223</v>
      </c>
      <c r="AX47" s="23">
        <v>0</v>
      </c>
      <c r="AY47" s="23">
        <v>0</v>
      </c>
      <c r="AZ47" s="24" t="s">
        <v>223</v>
      </c>
      <c r="BA47" s="23">
        <v>0</v>
      </c>
      <c r="BB47" s="23">
        <v>248</v>
      </c>
      <c r="BC47" s="23">
        <v>0</v>
      </c>
      <c r="BD47" s="23">
        <v>0</v>
      </c>
      <c r="BE47" s="23">
        <v>0</v>
      </c>
      <c r="BF47" s="23">
        <v>0</v>
      </c>
      <c r="BG47" s="23">
        <v>77</v>
      </c>
      <c r="BH47" s="23">
        <v>56</v>
      </c>
      <c r="BI47" s="23">
        <v>31</v>
      </c>
      <c r="BJ47" s="23">
        <v>0</v>
      </c>
      <c r="BK47" s="23">
        <v>81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0</v>
      </c>
      <c r="BZ47" s="23">
        <v>3</v>
      </c>
      <c r="CA47" s="23">
        <v>122</v>
      </c>
      <c r="CB47" s="23">
        <v>109</v>
      </c>
      <c r="CC47" s="23">
        <v>0</v>
      </c>
      <c r="CD47" s="23">
        <v>0</v>
      </c>
      <c r="CE47" s="23">
        <v>0</v>
      </c>
      <c r="CF47" s="23">
        <v>0</v>
      </c>
      <c r="CG47" s="23">
        <v>0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13</v>
      </c>
      <c r="CN47" s="24" t="s">
        <v>223</v>
      </c>
      <c r="CO47" s="24" t="s">
        <v>223</v>
      </c>
      <c r="CP47" s="24" t="s">
        <v>223</v>
      </c>
      <c r="CQ47" s="24" t="s">
        <v>223</v>
      </c>
      <c r="CR47" s="24" t="s">
        <v>223</v>
      </c>
      <c r="CS47" s="24" t="s">
        <v>223</v>
      </c>
      <c r="CT47" s="24" t="s">
        <v>223</v>
      </c>
      <c r="CU47" s="24" t="s">
        <v>223</v>
      </c>
      <c r="CV47" s="23">
        <v>0</v>
      </c>
      <c r="CW47" s="23">
        <v>0</v>
      </c>
      <c r="CX47" s="24" t="s">
        <v>223</v>
      </c>
      <c r="CY47" s="23">
        <v>0</v>
      </c>
      <c r="CZ47" s="43" t="s">
        <v>224</v>
      </c>
    </row>
    <row r="48" spans="1:104" ht="13.5" customHeight="1" x14ac:dyDescent="0.2">
      <c r="A48" s="21" t="s">
        <v>44</v>
      </c>
      <c r="B48" s="22" t="s">
        <v>129</v>
      </c>
      <c r="C48" s="21" t="s">
        <v>130</v>
      </c>
      <c r="D48" s="23">
        <v>506</v>
      </c>
      <c r="E48" s="23">
        <v>232</v>
      </c>
      <c r="F48" s="23">
        <v>1</v>
      </c>
      <c r="G48" s="23">
        <v>0</v>
      </c>
      <c r="H48" s="23">
        <v>0</v>
      </c>
      <c r="I48" s="23">
        <v>65</v>
      </c>
      <c r="J48" s="23">
        <v>64</v>
      </c>
      <c r="K48" s="23">
        <v>39</v>
      </c>
      <c r="L48" s="23">
        <v>0</v>
      </c>
      <c r="M48" s="23">
        <v>74</v>
      </c>
      <c r="N48" s="23">
        <v>0</v>
      </c>
      <c r="O48" s="23">
        <v>0</v>
      </c>
      <c r="P48" s="23">
        <v>27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4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4">
        <v>0</v>
      </c>
      <c r="AP48" s="24" t="s">
        <v>223</v>
      </c>
      <c r="AQ48" s="24" t="s">
        <v>223</v>
      </c>
      <c r="AR48" s="24" t="s">
        <v>223</v>
      </c>
      <c r="AS48" s="24" t="s">
        <v>223</v>
      </c>
      <c r="AT48" s="24" t="s">
        <v>223</v>
      </c>
      <c r="AU48" s="24" t="s">
        <v>223</v>
      </c>
      <c r="AV48" s="24" t="s">
        <v>223</v>
      </c>
      <c r="AW48" s="24" t="s">
        <v>223</v>
      </c>
      <c r="AX48" s="23">
        <v>0</v>
      </c>
      <c r="AY48" s="23">
        <v>0</v>
      </c>
      <c r="AZ48" s="24" t="s">
        <v>223</v>
      </c>
      <c r="BA48" s="23">
        <v>0</v>
      </c>
      <c r="BB48" s="23">
        <v>246</v>
      </c>
      <c r="BC48" s="23">
        <v>0</v>
      </c>
      <c r="BD48" s="23">
        <v>0</v>
      </c>
      <c r="BE48" s="23">
        <v>0</v>
      </c>
      <c r="BF48" s="23">
        <v>0</v>
      </c>
      <c r="BG48" s="23">
        <v>65</v>
      </c>
      <c r="BH48" s="23">
        <v>64</v>
      </c>
      <c r="BI48" s="23">
        <v>39</v>
      </c>
      <c r="BJ48" s="23">
        <v>0</v>
      </c>
      <c r="BK48" s="23">
        <v>74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0</v>
      </c>
      <c r="BZ48" s="23">
        <v>4</v>
      </c>
      <c r="CA48" s="23">
        <v>260</v>
      </c>
      <c r="CB48" s="23">
        <v>232</v>
      </c>
      <c r="CC48" s="23">
        <v>1</v>
      </c>
      <c r="CD48" s="23">
        <v>0</v>
      </c>
      <c r="CE48" s="23">
        <v>0</v>
      </c>
      <c r="CF48" s="23">
        <v>0</v>
      </c>
      <c r="CG48" s="23">
        <v>0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27</v>
      </c>
      <c r="CN48" s="24" t="s">
        <v>223</v>
      </c>
      <c r="CO48" s="24" t="s">
        <v>223</v>
      </c>
      <c r="CP48" s="24" t="s">
        <v>223</v>
      </c>
      <c r="CQ48" s="24" t="s">
        <v>223</v>
      </c>
      <c r="CR48" s="24" t="s">
        <v>223</v>
      </c>
      <c r="CS48" s="24" t="s">
        <v>223</v>
      </c>
      <c r="CT48" s="24" t="s">
        <v>223</v>
      </c>
      <c r="CU48" s="24" t="s">
        <v>223</v>
      </c>
      <c r="CV48" s="23">
        <v>0</v>
      </c>
      <c r="CW48" s="23">
        <v>0</v>
      </c>
      <c r="CX48" s="24" t="s">
        <v>223</v>
      </c>
      <c r="CY48" s="23">
        <v>0</v>
      </c>
      <c r="CZ48" s="43" t="s">
        <v>224</v>
      </c>
    </row>
    <row r="49" spans="1:104" ht="13.5" customHeight="1" x14ac:dyDescent="0.2">
      <c r="A49" s="21" t="s">
        <v>44</v>
      </c>
      <c r="B49" s="22" t="s">
        <v>131</v>
      </c>
      <c r="C49" s="21" t="s">
        <v>132</v>
      </c>
      <c r="D49" s="23">
        <v>254</v>
      </c>
      <c r="E49" s="23">
        <v>130</v>
      </c>
      <c r="F49" s="23">
        <v>0</v>
      </c>
      <c r="G49" s="23">
        <v>0</v>
      </c>
      <c r="H49" s="23">
        <v>0</v>
      </c>
      <c r="I49" s="23">
        <v>34</v>
      </c>
      <c r="J49" s="23">
        <v>28</v>
      </c>
      <c r="K49" s="23">
        <v>8</v>
      </c>
      <c r="L49" s="23">
        <v>33</v>
      </c>
      <c r="M49" s="23">
        <v>0</v>
      </c>
      <c r="N49" s="23">
        <v>0</v>
      </c>
      <c r="O49" s="23">
        <v>0</v>
      </c>
      <c r="P49" s="23">
        <v>11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10</v>
      </c>
      <c r="AC49" s="23">
        <v>10</v>
      </c>
      <c r="AD49" s="23">
        <v>0</v>
      </c>
      <c r="AE49" s="23">
        <v>0</v>
      </c>
      <c r="AF49" s="23">
        <v>0</v>
      </c>
      <c r="AG49" s="23">
        <v>0</v>
      </c>
      <c r="AH49" s="23">
        <v>10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4">
        <v>0</v>
      </c>
      <c r="AP49" s="24" t="s">
        <v>223</v>
      </c>
      <c r="AQ49" s="24" t="s">
        <v>223</v>
      </c>
      <c r="AR49" s="24" t="s">
        <v>223</v>
      </c>
      <c r="AS49" s="24" t="s">
        <v>223</v>
      </c>
      <c r="AT49" s="24" t="s">
        <v>223</v>
      </c>
      <c r="AU49" s="24" t="s">
        <v>223</v>
      </c>
      <c r="AV49" s="24" t="s">
        <v>223</v>
      </c>
      <c r="AW49" s="24" t="s">
        <v>223</v>
      </c>
      <c r="AX49" s="23">
        <v>0</v>
      </c>
      <c r="AY49" s="23">
        <v>0</v>
      </c>
      <c r="AZ49" s="24" t="s">
        <v>223</v>
      </c>
      <c r="BA49" s="23">
        <v>0</v>
      </c>
      <c r="BB49" s="23">
        <v>103</v>
      </c>
      <c r="BC49" s="23">
        <v>0</v>
      </c>
      <c r="BD49" s="23">
        <v>0</v>
      </c>
      <c r="BE49" s="23">
        <v>0</v>
      </c>
      <c r="BF49" s="23">
        <v>0</v>
      </c>
      <c r="BG49" s="23">
        <v>24</v>
      </c>
      <c r="BH49" s="23">
        <v>28</v>
      </c>
      <c r="BI49" s="23">
        <v>8</v>
      </c>
      <c r="BJ49" s="23">
        <v>33</v>
      </c>
      <c r="BK49" s="23">
        <v>0</v>
      </c>
      <c r="BL49" s="23">
        <v>0</v>
      </c>
      <c r="BM49" s="23">
        <v>0</v>
      </c>
      <c r="BN49" s="23">
        <v>0</v>
      </c>
      <c r="BO49" s="23">
        <v>0</v>
      </c>
      <c r="BP49" s="23">
        <v>0</v>
      </c>
      <c r="BQ49" s="23">
        <v>0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3">
        <v>0</v>
      </c>
      <c r="BY49" s="23">
        <v>0</v>
      </c>
      <c r="BZ49" s="23">
        <v>10</v>
      </c>
      <c r="CA49" s="23">
        <v>141</v>
      </c>
      <c r="CB49" s="23">
        <v>130</v>
      </c>
      <c r="CC49" s="23">
        <v>0</v>
      </c>
      <c r="CD49" s="23">
        <v>0</v>
      </c>
      <c r="CE49" s="23">
        <v>0</v>
      </c>
      <c r="CF49" s="23">
        <v>0</v>
      </c>
      <c r="CG49" s="23">
        <v>0</v>
      </c>
      <c r="CH49" s="23">
        <v>0</v>
      </c>
      <c r="CI49" s="23">
        <v>0</v>
      </c>
      <c r="CJ49" s="23">
        <v>0</v>
      </c>
      <c r="CK49" s="23">
        <v>0</v>
      </c>
      <c r="CL49" s="23">
        <v>0</v>
      </c>
      <c r="CM49" s="23">
        <v>11</v>
      </c>
      <c r="CN49" s="24" t="s">
        <v>223</v>
      </c>
      <c r="CO49" s="24" t="s">
        <v>223</v>
      </c>
      <c r="CP49" s="24" t="s">
        <v>223</v>
      </c>
      <c r="CQ49" s="24" t="s">
        <v>223</v>
      </c>
      <c r="CR49" s="24" t="s">
        <v>223</v>
      </c>
      <c r="CS49" s="24" t="s">
        <v>223</v>
      </c>
      <c r="CT49" s="24" t="s">
        <v>223</v>
      </c>
      <c r="CU49" s="24" t="s">
        <v>223</v>
      </c>
      <c r="CV49" s="23">
        <v>0</v>
      </c>
      <c r="CW49" s="23">
        <v>0</v>
      </c>
      <c r="CX49" s="24" t="s">
        <v>223</v>
      </c>
      <c r="CY49" s="23">
        <v>0</v>
      </c>
      <c r="CZ49" s="43" t="s">
        <v>224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&amp;Lごみ資源化の状況（令和2年度実績）</oddHeader>
  </headerFooter>
  <colBreaks count="3" manualBreakCount="3">
    <brk id="28" min="1" max="23" man="1"/>
    <brk id="53" min="1" max="23" man="1"/>
    <brk id="78" min="1" max="2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BF570-F111-4703-B2CD-81E0A3112874}">
  <dimension ref="A1:GU50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9" customWidth="1"/>
    <col min="2" max="2" width="8.75" style="12" customWidth="1"/>
    <col min="3" max="3" width="12.58203125" style="9" customWidth="1"/>
    <col min="4" max="41" width="10.58203125" style="13" customWidth="1"/>
    <col min="42" max="43" width="10.58203125" style="14" customWidth="1"/>
    <col min="44" max="44" width="10.58203125" style="13" customWidth="1"/>
    <col min="45" max="46" width="10.58203125" style="14" customWidth="1"/>
    <col min="47" max="47" width="10.58203125" style="13" customWidth="1"/>
    <col min="48" max="48" width="10.58203125" style="14" customWidth="1"/>
    <col min="49" max="49" width="10.58203125" style="13" customWidth="1"/>
    <col min="50" max="52" width="10.58203125" style="14" customWidth="1"/>
    <col min="53" max="68" width="10.58203125" style="13" customWidth="1"/>
    <col min="69" max="77" width="10.58203125" style="14" customWidth="1"/>
    <col min="78" max="93" width="10.58203125" style="13" customWidth="1"/>
    <col min="94" max="102" width="10.58203125" style="14" customWidth="1"/>
    <col min="103" max="118" width="10.58203125" style="13" customWidth="1"/>
    <col min="119" max="127" width="10.58203125" style="14" customWidth="1"/>
    <col min="128" max="143" width="10.58203125" style="13" customWidth="1"/>
    <col min="144" max="145" width="10.58203125" style="14" customWidth="1"/>
    <col min="146" max="146" width="10.58203125" style="13" customWidth="1"/>
    <col min="147" max="152" width="10.58203125" style="14" customWidth="1"/>
    <col min="153" max="166" width="10.58203125" style="13" customWidth="1"/>
    <col min="167" max="169" width="10.58203125" style="14" customWidth="1"/>
    <col min="170" max="171" width="10.58203125" style="13" customWidth="1"/>
    <col min="172" max="174" width="10.58203125" style="14" customWidth="1"/>
    <col min="175" max="193" width="10.58203125" style="13" customWidth="1"/>
    <col min="194" max="196" width="10.58203125" style="14" customWidth="1"/>
    <col min="197" max="203" width="10.58203125" style="13" customWidth="1"/>
    <col min="204" max="16384" width="9" style="9"/>
  </cols>
  <sheetData>
    <row r="1" spans="1:203" s="3" customFormat="1" ht="16.5" x14ac:dyDescent="0.55000000000000004">
      <c r="A1" s="1" t="s">
        <v>238</v>
      </c>
      <c r="B1" s="2"/>
      <c r="C1" s="2"/>
      <c r="AP1" s="4"/>
      <c r="AQ1" s="4"/>
      <c r="AS1" s="4"/>
      <c r="AT1" s="4"/>
      <c r="AV1" s="4"/>
      <c r="AX1" s="4"/>
      <c r="AY1" s="4"/>
      <c r="AZ1" s="4"/>
      <c r="BQ1" s="4"/>
      <c r="BR1" s="4"/>
      <c r="BS1" s="4"/>
      <c r="BT1" s="4"/>
      <c r="BU1" s="4"/>
      <c r="BV1" s="4"/>
      <c r="BW1" s="4"/>
      <c r="BX1" s="4"/>
      <c r="BY1" s="4"/>
      <c r="CP1" s="4"/>
      <c r="CQ1" s="4"/>
      <c r="CR1" s="4"/>
      <c r="CS1" s="4"/>
      <c r="CT1" s="4"/>
      <c r="CU1" s="4"/>
      <c r="CV1" s="4"/>
      <c r="CW1" s="4"/>
      <c r="CX1" s="4"/>
      <c r="DO1" s="4"/>
      <c r="DP1" s="4"/>
      <c r="DQ1" s="4"/>
      <c r="DR1" s="4"/>
      <c r="DS1" s="4"/>
      <c r="DT1" s="4"/>
      <c r="DU1" s="4"/>
      <c r="DV1" s="4"/>
      <c r="DW1" s="4"/>
      <c r="EN1" s="4"/>
      <c r="EO1" s="4"/>
      <c r="EQ1" s="4"/>
      <c r="ER1" s="4"/>
      <c r="ES1" s="4"/>
      <c r="ET1" s="4"/>
      <c r="EU1" s="4"/>
      <c r="EV1" s="4"/>
      <c r="FK1" s="4"/>
      <c r="FL1" s="4"/>
      <c r="FM1" s="4"/>
      <c r="FP1" s="4"/>
      <c r="FQ1" s="4"/>
      <c r="FR1" s="4"/>
      <c r="GL1" s="4"/>
      <c r="GM1" s="4"/>
      <c r="GN1" s="4"/>
    </row>
    <row r="2" spans="1:203" s="44" customFormat="1" ht="25.5" customHeight="1" x14ac:dyDescent="0.55000000000000004">
      <c r="A2" s="33" t="s">
        <v>0</v>
      </c>
      <c r="B2" s="33" t="s">
        <v>1</v>
      </c>
      <c r="C2" s="34" t="s">
        <v>2</v>
      </c>
      <c r="D2" s="35" t="s">
        <v>227</v>
      </c>
      <c r="E2" s="35" t="s">
        <v>227</v>
      </c>
      <c r="F2" s="35" t="s">
        <v>227</v>
      </c>
      <c r="G2" s="35" t="s">
        <v>227</v>
      </c>
      <c r="H2" s="35" t="s">
        <v>227</v>
      </c>
      <c r="I2" s="35" t="s">
        <v>227</v>
      </c>
      <c r="J2" s="35" t="s">
        <v>227</v>
      </c>
      <c r="K2" s="35" t="s">
        <v>227</v>
      </c>
      <c r="L2" s="35" t="s">
        <v>227</v>
      </c>
      <c r="M2" s="35" t="s">
        <v>227</v>
      </c>
      <c r="N2" s="35" t="s">
        <v>227</v>
      </c>
      <c r="O2" s="35" t="s">
        <v>227</v>
      </c>
      <c r="P2" s="35" t="s">
        <v>227</v>
      </c>
      <c r="Q2" s="35" t="s">
        <v>227</v>
      </c>
      <c r="R2" s="35" t="s">
        <v>227</v>
      </c>
      <c r="S2" s="35" t="s">
        <v>227</v>
      </c>
      <c r="T2" s="35" t="s">
        <v>227</v>
      </c>
      <c r="U2" s="35" t="s">
        <v>227</v>
      </c>
      <c r="V2" s="35" t="s">
        <v>227</v>
      </c>
      <c r="W2" s="35" t="s">
        <v>227</v>
      </c>
      <c r="X2" s="35" t="s">
        <v>227</v>
      </c>
      <c r="Y2" s="35" t="s">
        <v>227</v>
      </c>
      <c r="Z2" s="35" t="s">
        <v>227</v>
      </c>
      <c r="AA2" s="35" t="s">
        <v>227</v>
      </c>
      <c r="AB2" s="35" t="s">
        <v>227</v>
      </c>
      <c r="AC2" s="35" t="s">
        <v>227</v>
      </c>
      <c r="AD2" s="35" t="s">
        <v>227</v>
      </c>
      <c r="AE2" s="35" t="s">
        <v>227</v>
      </c>
      <c r="AF2" s="35" t="s">
        <v>227</v>
      </c>
      <c r="AG2" s="35" t="s">
        <v>227</v>
      </c>
      <c r="AH2" s="35" t="s">
        <v>227</v>
      </c>
      <c r="AI2" s="35" t="s">
        <v>227</v>
      </c>
      <c r="AJ2" s="35" t="s">
        <v>227</v>
      </c>
      <c r="AK2" s="35" t="s">
        <v>227</v>
      </c>
      <c r="AL2" s="35" t="s">
        <v>227</v>
      </c>
      <c r="AM2" s="35" t="s">
        <v>227</v>
      </c>
      <c r="AN2" s="35" t="s">
        <v>227</v>
      </c>
      <c r="AO2" s="35" t="s">
        <v>227</v>
      </c>
      <c r="AP2" s="35" t="s">
        <v>227</v>
      </c>
      <c r="AQ2" s="35" t="s">
        <v>227</v>
      </c>
      <c r="AR2" s="35" t="s">
        <v>227</v>
      </c>
      <c r="AS2" s="35" t="s">
        <v>227</v>
      </c>
      <c r="AT2" s="35" t="s">
        <v>227</v>
      </c>
      <c r="AU2" s="35" t="s">
        <v>227</v>
      </c>
      <c r="AV2" s="35" t="s">
        <v>227</v>
      </c>
      <c r="AW2" s="35" t="s">
        <v>227</v>
      </c>
      <c r="AX2" s="35" t="s">
        <v>227</v>
      </c>
      <c r="AY2" s="35" t="s">
        <v>227</v>
      </c>
      <c r="AZ2" s="35" t="s">
        <v>227</v>
      </c>
      <c r="BA2" s="35" t="s">
        <v>227</v>
      </c>
      <c r="BB2" s="35" t="s">
        <v>227</v>
      </c>
      <c r="BC2" s="35" t="s">
        <v>227</v>
      </c>
      <c r="BD2" s="35" t="s">
        <v>227</v>
      </c>
      <c r="BE2" s="35" t="s">
        <v>227</v>
      </c>
      <c r="BF2" s="35" t="s">
        <v>227</v>
      </c>
      <c r="BG2" s="35" t="s">
        <v>227</v>
      </c>
      <c r="BH2" s="35" t="s">
        <v>227</v>
      </c>
      <c r="BI2" s="35" t="s">
        <v>227</v>
      </c>
      <c r="BJ2" s="35" t="s">
        <v>227</v>
      </c>
      <c r="BK2" s="35" t="s">
        <v>227</v>
      </c>
      <c r="BL2" s="35" t="s">
        <v>227</v>
      </c>
      <c r="BM2" s="35" t="s">
        <v>227</v>
      </c>
      <c r="BN2" s="35" t="s">
        <v>227</v>
      </c>
      <c r="BO2" s="35" t="s">
        <v>227</v>
      </c>
      <c r="BP2" s="35" t="s">
        <v>227</v>
      </c>
      <c r="BQ2" s="35" t="s">
        <v>227</v>
      </c>
      <c r="BR2" s="35" t="s">
        <v>227</v>
      </c>
      <c r="BS2" s="35" t="s">
        <v>227</v>
      </c>
      <c r="BT2" s="35" t="s">
        <v>227</v>
      </c>
      <c r="BU2" s="35" t="s">
        <v>227</v>
      </c>
      <c r="BV2" s="35" t="s">
        <v>227</v>
      </c>
      <c r="BW2" s="35" t="s">
        <v>227</v>
      </c>
      <c r="BX2" s="35" t="s">
        <v>227</v>
      </c>
      <c r="BY2" s="35" t="s">
        <v>227</v>
      </c>
      <c r="BZ2" s="35" t="s">
        <v>227</v>
      </c>
      <c r="CA2" s="35" t="s">
        <v>227</v>
      </c>
      <c r="CB2" s="35" t="s">
        <v>227</v>
      </c>
      <c r="CC2" s="35" t="s">
        <v>227</v>
      </c>
      <c r="CD2" s="35" t="s">
        <v>227</v>
      </c>
      <c r="CE2" s="35" t="s">
        <v>227</v>
      </c>
      <c r="CF2" s="35" t="s">
        <v>227</v>
      </c>
      <c r="CG2" s="35" t="s">
        <v>227</v>
      </c>
      <c r="CH2" s="35" t="s">
        <v>227</v>
      </c>
      <c r="CI2" s="35" t="s">
        <v>227</v>
      </c>
      <c r="CJ2" s="35" t="s">
        <v>227</v>
      </c>
      <c r="CK2" s="35" t="s">
        <v>227</v>
      </c>
      <c r="CL2" s="35" t="s">
        <v>227</v>
      </c>
      <c r="CM2" s="35" t="s">
        <v>227</v>
      </c>
      <c r="CN2" s="35" t="s">
        <v>227</v>
      </c>
      <c r="CO2" s="35" t="s">
        <v>227</v>
      </c>
      <c r="CP2" s="35" t="s">
        <v>227</v>
      </c>
      <c r="CQ2" s="35" t="s">
        <v>227</v>
      </c>
      <c r="CR2" s="35" t="s">
        <v>227</v>
      </c>
      <c r="CS2" s="35" t="s">
        <v>227</v>
      </c>
      <c r="CT2" s="35" t="s">
        <v>227</v>
      </c>
      <c r="CU2" s="35" t="s">
        <v>227</v>
      </c>
      <c r="CV2" s="35" t="s">
        <v>227</v>
      </c>
      <c r="CW2" s="35" t="s">
        <v>227</v>
      </c>
      <c r="CX2" s="35" t="s">
        <v>227</v>
      </c>
      <c r="CY2" s="35" t="s">
        <v>227</v>
      </c>
      <c r="CZ2" s="35" t="s">
        <v>227</v>
      </c>
      <c r="DA2" s="35" t="s">
        <v>227</v>
      </c>
      <c r="DB2" s="35" t="s">
        <v>227</v>
      </c>
      <c r="DC2" s="35" t="s">
        <v>227</v>
      </c>
      <c r="DD2" s="35" t="s">
        <v>227</v>
      </c>
      <c r="DE2" s="35" t="s">
        <v>227</v>
      </c>
      <c r="DF2" s="35" t="s">
        <v>227</v>
      </c>
      <c r="DG2" s="35" t="s">
        <v>227</v>
      </c>
      <c r="DH2" s="35" t="s">
        <v>227</v>
      </c>
      <c r="DI2" s="35" t="s">
        <v>227</v>
      </c>
      <c r="DJ2" s="35" t="s">
        <v>227</v>
      </c>
      <c r="DK2" s="35" t="s">
        <v>227</v>
      </c>
      <c r="DL2" s="35" t="s">
        <v>227</v>
      </c>
      <c r="DM2" s="35" t="s">
        <v>227</v>
      </c>
      <c r="DN2" s="35" t="s">
        <v>227</v>
      </c>
      <c r="DO2" s="35" t="s">
        <v>227</v>
      </c>
      <c r="DP2" s="35" t="s">
        <v>227</v>
      </c>
      <c r="DQ2" s="35" t="s">
        <v>227</v>
      </c>
      <c r="DR2" s="35" t="s">
        <v>227</v>
      </c>
      <c r="DS2" s="35" t="s">
        <v>227</v>
      </c>
      <c r="DT2" s="35" t="s">
        <v>227</v>
      </c>
      <c r="DU2" s="35" t="s">
        <v>227</v>
      </c>
      <c r="DV2" s="35" t="s">
        <v>227</v>
      </c>
      <c r="DW2" s="35" t="s">
        <v>227</v>
      </c>
      <c r="DX2" s="35" t="s">
        <v>227</v>
      </c>
      <c r="DY2" s="35" t="s">
        <v>227</v>
      </c>
      <c r="DZ2" s="35" t="s">
        <v>227</v>
      </c>
      <c r="EA2" s="35" t="s">
        <v>227</v>
      </c>
      <c r="EB2" s="35" t="s">
        <v>227</v>
      </c>
      <c r="EC2" s="35" t="s">
        <v>227</v>
      </c>
      <c r="ED2" s="35" t="s">
        <v>227</v>
      </c>
      <c r="EE2" s="35" t="s">
        <v>227</v>
      </c>
      <c r="EF2" s="35" t="s">
        <v>227</v>
      </c>
      <c r="EG2" s="35" t="s">
        <v>227</v>
      </c>
      <c r="EH2" s="35" t="s">
        <v>227</v>
      </c>
      <c r="EI2" s="35" t="s">
        <v>227</v>
      </c>
      <c r="EJ2" s="35" t="s">
        <v>227</v>
      </c>
      <c r="EK2" s="35" t="s">
        <v>227</v>
      </c>
      <c r="EL2" s="35" t="s">
        <v>227</v>
      </c>
      <c r="EM2" s="35" t="s">
        <v>227</v>
      </c>
      <c r="EN2" s="35" t="s">
        <v>227</v>
      </c>
      <c r="EO2" s="35" t="s">
        <v>227</v>
      </c>
      <c r="EP2" s="35" t="s">
        <v>227</v>
      </c>
      <c r="EQ2" s="35" t="s">
        <v>227</v>
      </c>
      <c r="ER2" s="35" t="s">
        <v>227</v>
      </c>
      <c r="ES2" s="35" t="s">
        <v>227</v>
      </c>
      <c r="ET2" s="35" t="s">
        <v>227</v>
      </c>
      <c r="EU2" s="35" t="s">
        <v>227</v>
      </c>
      <c r="EV2" s="35" t="s">
        <v>227</v>
      </c>
      <c r="EW2" s="35" t="s">
        <v>227</v>
      </c>
      <c r="EX2" s="35" t="s">
        <v>227</v>
      </c>
      <c r="EY2" s="35" t="s">
        <v>227</v>
      </c>
      <c r="EZ2" s="35" t="s">
        <v>227</v>
      </c>
      <c r="FA2" s="35" t="s">
        <v>227</v>
      </c>
      <c r="FB2" s="35" t="s">
        <v>227</v>
      </c>
      <c r="FC2" s="35" t="s">
        <v>227</v>
      </c>
      <c r="FD2" s="35" t="s">
        <v>227</v>
      </c>
      <c r="FE2" s="35" t="s">
        <v>227</v>
      </c>
      <c r="FF2" s="35" t="s">
        <v>227</v>
      </c>
      <c r="FG2" s="35" t="s">
        <v>227</v>
      </c>
      <c r="FH2" s="35" t="s">
        <v>227</v>
      </c>
      <c r="FI2" s="35" t="s">
        <v>227</v>
      </c>
      <c r="FJ2" s="35" t="s">
        <v>227</v>
      </c>
      <c r="FK2" s="35" t="s">
        <v>227</v>
      </c>
      <c r="FL2" s="35" t="s">
        <v>227</v>
      </c>
      <c r="FM2" s="35" t="s">
        <v>227</v>
      </c>
      <c r="FN2" s="35" t="s">
        <v>227</v>
      </c>
      <c r="FO2" s="35" t="s">
        <v>227</v>
      </c>
      <c r="FP2" s="35" t="s">
        <v>227</v>
      </c>
      <c r="FQ2" s="35" t="s">
        <v>227</v>
      </c>
      <c r="FR2" s="35" t="s">
        <v>227</v>
      </c>
      <c r="FS2" s="35" t="s">
        <v>227</v>
      </c>
      <c r="FT2" s="35" t="s">
        <v>227</v>
      </c>
      <c r="FU2" s="35" t="s">
        <v>227</v>
      </c>
      <c r="FV2" s="35" t="s">
        <v>227</v>
      </c>
      <c r="FW2" s="35" t="s">
        <v>227</v>
      </c>
      <c r="FX2" s="35" t="s">
        <v>227</v>
      </c>
      <c r="FY2" s="35" t="s">
        <v>227</v>
      </c>
      <c r="FZ2" s="35" t="s">
        <v>227</v>
      </c>
      <c r="GA2" s="35" t="s">
        <v>227</v>
      </c>
      <c r="GB2" s="35" t="s">
        <v>227</v>
      </c>
      <c r="GC2" s="35" t="s">
        <v>227</v>
      </c>
      <c r="GD2" s="35" t="s">
        <v>227</v>
      </c>
      <c r="GE2" s="35" t="s">
        <v>227</v>
      </c>
      <c r="GF2" s="35" t="s">
        <v>227</v>
      </c>
      <c r="GG2" s="35" t="s">
        <v>227</v>
      </c>
      <c r="GH2" s="35" t="s">
        <v>227</v>
      </c>
      <c r="GI2" s="35" t="s">
        <v>227</v>
      </c>
      <c r="GJ2" s="35" t="s">
        <v>227</v>
      </c>
      <c r="GK2" s="35" t="s">
        <v>227</v>
      </c>
      <c r="GL2" s="35" t="s">
        <v>227</v>
      </c>
      <c r="GM2" s="35" t="s">
        <v>227</v>
      </c>
      <c r="GN2" s="35" t="s">
        <v>227</v>
      </c>
      <c r="GO2" s="35" t="s">
        <v>227</v>
      </c>
      <c r="GP2" s="35" t="s">
        <v>227</v>
      </c>
      <c r="GQ2" s="35" t="s">
        <v>227</v>
      </c>
      <c r="GR2" s="35" t="s">
        <v>227</v>
      </c>
      <c r="GS2" s="35" t="s">
        <v>227</v>
      </c>
      <c r="GT2" s="35" t="s">
        <v>227</v>
      </c>
      <c r="GU2" s="35" t="s">
        <v>227</v>
      </c>
    </row>
    <row r="3" spans="1:203" s="44" customFormat="1" ht="25.5" customHeight="1" x14ac:dyDescent="0.55000000000000004">
      <c r="A3" s="33"/>
      <c r="B3" s="33"/>
      <c r="C3" s="34"/>
      <c r="D3" s="45" t="s">
        <v>20</v>
      </c>
      <c r="E3" s="46" t="s">
        <v>228</v>
      </c>
      <c r="F3" s="46" t="s">
        <v>200</v>
      </c>
      <c r="G3" s="46" t="s">
        <v>201</v>
      </c>
      <c r="H3" s="46" t="s">
        <v>229</v>
      </c>
      <c r="I3" s="46" t="s">
        <v>203</v>
      </c>
      <c r="J3" s="46" t="s">
        <v>204</v>
      </c>
      <c r="K3" s="47" t="s">
        <v>205</v>
      </c>
      <c r="L3" s="46" t="s">
        <v>206</v>
      </c>
      <c r="M3" s="47" t="s">
        <v>230</v>
      </c>
      <c r="N3" s="47" t="s">
        <v>208</v>
      </c>
      <c r="O3" s="47" t="s">
        <v>209</v>
      </c>
      <c r="P3" s="46" t="s">
        <v>210</v>
      </c>
      <c r="Q3" s="46" t="s">
        <v>211</v>
      </c>
      <c r="R3" s="46" t="s">
        <v>212</v>
      </c>
      <c r="S3" s="46" t="s">
        <v>213</v>
      </c>
      <c r="T3" s="33" t="s">
        <v>214</v>
      </c>
      <c r="U3" s="34" t="s">
        <v>215</v>
      </c>
      <c r="V3" s="46" t="s">
        <v>216</v>
      </c>
      <c r="W3" s="47" t="s">
        <v>217</v>
      </c>
      <c r="X3" s="47" t="s">
        <v>218</v>
      </c>
      <c r="Y3" s="47" t="s">
        <v>219</v>
      </c>
      <c r="Z3" s="47" t="s">
        <v>220</v>
      </c>
      <c r="AA3" s="47" t="s">
        <v>220</v>
      </c>
      <c r="AB3" s="47" t="s">
        <v>184</v>
      </c>
      <c r="AC3" s="48" t="s">
        <v>231</v>
      </c>
      <c r="AD3" s="48" t="s">
        <v>231</v>
      </c>
      <c r="AE3" s="48" t="s">
        <v>231</v>
      </c>
      <c r="AF3" s="48" t="s">
        <v>231</v>
      </c>
      <c r="AG3" s="48" t="s">
        <v>231</v>
      </c>
      <c r="AH3" s="48" t="s">
        <v>231</v>
      </c>
      <c r="AI3" s="48" t="s">
        <v>231</v>
      </c>
      <c r="AJ3" s="48" t="s">
        <v>231</v>
      </c>
      <c r="AK3" s="48" t="s">
        <v>231</v>
      </c>
      <c r="AL3" s="48" t="s">
        <v>231</v>
      </c>
      <c r="AM3" s="48" t="s">
        <v>231</v>
      </c>
      <c r="AN3" s="48" t="s">
        <v>231</v>
      </c>
      <c r="AO3" s="48" t="s">
        <v>231</v>
      </c>
      <c r="AP3" s="48" t="s">
        <v>231</v>
      </c>
      <c r="AQ3" s="48" t="s">
        <v>231</v>
      </c>
      <c r="AR3" s="48" t="s">
        <v>231</v>
      </c>
      <c r="AS3" s="48" t="s">
        <v>231</v>
      </c>
      <c r="AT3" s="48" t="s">
        <v>231</v>
      </c>
      <c r="AU3" s="48" t="s">
        <v>231</v>
      </c>
      <c r="AV3" s="48" t="s">
        <v>231</v>
      </c>
      <c r="AW3" s="48" t="s">
        <v>231</v>
      </c>
      <c r="AX3" s="48" t="s">
        <v>231</v>
      </c>
      <c r="AY3" s="48" t="s">
        <v>231</v>
      </c>
      <c r="AZ3" s="48" t="s">
        <v>231</v>
      </c>
      <c r="BA3" s="48" t="s">
        <v>231</v>
      </c>
      <c r="BB3" s="48" t="s">
        <v>232</v>
      </c>
      <c r="BC3" s="48" t="s">
        <v>232</v>
      </c>
      <c r="BD3" s="48" t="s">
        <v>232</v>
      </c>
      <c r="BE3" s="48" t="s">
        <v>232</v>
      </c>
      <c r="BF3" s="48" t="s">
        <v>232</v>
      </c>
      <c r="BG3" s="48" t="s">
        <v>232</v>
      </c>
      <c r="BH3" s="48" t="s">
        <v>232</v>
      </c>
      <c r="BI3" s="48" t="s">
        <v>232</v>
      </c>
      <c r="BJ3" s="48" t="s">
        <v>232</v>
      </c>
      <c r="BK3" s="48" t="s">
        <v>232</v>
      </c>
      <c r="BL3" s="48" t="s">
        <v>232</v>
      </c>
      <c r="BM3" s="48" t="s">
        <v>232</v>
      </c>
      <c r="BN3" s="48" t="s">
        <v>232</v>
      </c>
      <c r="BO3" s="48" t="s">
        <v>232</v>
      </c>
      <c r="BP3" s="48" t="s">
        <v>232</v>
      </c>
      <c r="BQ3" s="48" t="s">
        <v>232</v>
      </c>
      <c r="BR3" s="48" t="s">
        <v>232</v>
      </c>
      <c r="BS3" s="48" t="s">
        <v>232</v>
      </c>
      <c r="BT3" s="48" t="s">
        <v>232</v>
      </c>
      <c r="BU3" s="48" t="s">
        <v>232</v>
      </c>
      <c r="BV3" s="48" t="s">
        <v>232</v>
      </c>
      <c r="BW3" s="48" t="s">
        <v>232</v>
      </c>
      <c r="BX3" s="48" t="s">
        <v>232</v>
      </c>
      <c r="BY3" s="48" t="s">
        <v>232</v>
      </c>
      <c r="BZ3" s="48" t="s">
        <v>232</v>
      </c>
      <c r="CA3" s="48" t="s">
        <v>233</v>
      </c>
      <c r="CB3" s="48" t="s">
        <v>233</v>
      </c>
      <c r="CC3" s="48" t="s">
        <v>233</v>
      </c>
      <c r="CD3" s="48" t="s">
        <v>233</v>
      </c>
      <c r="CE3" s="48" t="s">
        <v>233</v>
      </c>
      <c r="CF3" s="48" t="s">
        <v>233</v>
      </c>
      <c r="CG3" s="48" t="s">
        <v>233</v>
      </c>
      <c r="CH3" s="48" t="s">
        <v>233</v>
      </c>
      <c r="CI3" s="48" t="s">
        <v>233</v>
      </c>
      <c r="CJ3" s="48" t="s">
        <v>233</v>
      </c>
      <c r="CK3" s="48" t="s">
        <v>233</v>
      </c>
      <c r="CL3" s="48" t="s">
        <v>233</v>
      </c>
      <c r="CM3" s="48" t="s">
        <v>233</v>
      </c>
      <c r="CN3" s="48" t="s">
        <v>233</v>
      </c>
      <c r="CO3" s="48" t="s">
        <v>233</v>
      </c>
      <c r="CP3" s="48" t="s">
        <v>233</v>
      </c>
      <c r="CQ3" s="48" t="s">
        <v>233</v>
      </c>
      <c r="CR3" s="48" t="s">
        <v>233</v>
      </c>
      <c r="CS3" s="48" t="s">
        <v>233</v>
      </c>
      <c r="CT3" s="48" t="s">
        <v>233</v>
      </c>
      <c r="CU3" s="48" t="s">
        <v>233</v>
      </c>
      <c r="CV3" s="48" t="s">
        <v>233</v>
      </c>
      <c r="CW3" s="48" t="s">
        <v>233</v>
      </c>
      <c r="CX3" s="48" t="s">
        <v>233</v>
      </c>
      <c r="CY3" s="48" t="s">
        <v>233</v>
      </c>
      <c r="CZ3" s="48" t="s">
        <v>234</v>
      </c>
      <c r="DA3" s="48" t="s">
        <v>234</v>
      </c>
      <c r="DB3" s="48" t="s">
        <v>234</v>
      </c>
      <c r="DC3" s="48" t="s">
        <v>234</v>
      </c>
      <c r="DD3" s="48" t="s">
        <v>234</v>
      </c>
      <c r="DE3" s="48" t="s">
        <v>234</v>
      </c>
      <c r="DF3" s="48" t="s">
        <v>234</v>
      </c>
      <c r="DG3" s="48" t="s">
        <v>234</v>
      </c>
      <c r="DH3" s="48" t="s">
        <v>234</v>
      </c>
      <c r="DI3" s="48" t="s">
        <v>234</v>
      </c>
      <c r="DJ3" s="48" t="s">
        <v>234</v>
      </c>
      <c r="DK3" s="48" t="s">
        <v>234</v>
      </c>
      <c r="DL3" s="48" t="s">
        <v>234</v>
      </c>
      <c r="DM3" s="48" t="s">
        <v>234</v>
      </c>
      <c r="DN3" s="48" t="s">
        <v>234</v>
      </c>
      <c r="DO3" s="48" t="s">
        <v>234</v>
      </c>
      <c r="DP3" s="48" t="s">
        <v>234</v>
      </c>
      <c r="DQ3" s="48" t="s">
        <v>234</v>
      </c>
      <c r="DR3" s="48" t="s">
        <v>234</v>
      </c>
      <c r="DS3" s="48" t="s">
        <v>234</v>
      </c>
      <c r="DT3" s="48" t="s">
        <v>234</v>
      </c>
      <c r="DU3" s="48" t="s">
        <v>234</v>
      </c>
      <c r="DV3" s="48" t="s">
        <v>234</v>
      </c>
      <c r="DW3" s="48" t="s">
        <v>234</v>
      </c>
      <c r="DX3" s="48" t="s">
        <v>234</v>
      </c>
      <c r="DY3" s="48" t="s">
        <v>235</v>
      </c>
      <c r="DZ3" s="48" t="s">
        <v>235</v>
      </c>
      <c r="EA3" s="48" t="s">
        <v>235</v>
      </c>
      <c r="EB3" s="48" t="s">
        <v>235</v>
      </c>
      <c r="EC3" s="48" t="s">
        <v>235</v>
      </c>
      <c r="ED3" s="48" t="s">
        <v>235</v>
      </c>
      <c r="EE3" s="48" t="s">
        <v>235</v>
      </c>
      <c r="EF3" s="48" t="s">
        <v>235</v>
      </c>
      <c r="EG3" s="48" t="s">
        <v>235</v>
      </c>
      <c r="EH3" s="48" t="s">
        <v>235</v>
      </c>
      <c r="EI3" s="48" t="s">
        <v>235</v>
      </c>
      <c r="EJ3" s="48" t="s">
        <v>235</v>
      </c>
      <c r="EK3" s="48" t="s">
        <v>235</v>
      </c>
      <c r="EL3" s="48" t="s">
        <v>235</v>
      </c>
      <c r="EM3" s="48" t="s">
        <v>235</v>
      </c>
      <c r="EN3" s="48" t="s">
        <v>235</v>
      </c>
      <c r="EO3" s="48" t="s">
        <v>235</v>
      </c>
      <c r="EP3" s="48" t="s">
        <v>235</v>
      </c>
      <c r="EQ3" s="48" t="s">
        <v>235</v>
      </c>
      <c r="ER3" s="48" t="s">
        <v>235</v>
      </c>
      <c r="ES3" s="48" t="s">
        <v>235</v>
      </c>
      <c r="ET3" s="48" t="s">
        <v>235</v>
      </c>
      <c r="EU3" s="48" t="s">
        <v>235</v>
      </c>
      <c r="EV3" s="48" t="s">
        <v>235</v>
      </c>
      <c r="EW3" s="48" t="s">
        <v>235</v>
      </c>
      <c r="EX3" s="48" t="s">
        <v>236</v>
      </c>
      <c r="EY3" s="48" t="s">
        <v>236</v>
      </c>
      <c r="EZ3" s="48" t="s">
        <v>236</v>
      </c>
      <c r="FA3" s="48" t="s">
        <v>236</v>
      </c>
      <c r="FB3" s="48" t="s">
        <v>236</v>
      </c>
      <c r="FC3" s="48" t="s">
        <v>236</v>
      </c>
      <c r="FD3" s="48" t="s">
        <v>236</v>
      </c>
      <c r="FE3" s="48" t="s">
        <v>236</v>
      </c>
      <c r="FF3" s="48" t="s">
        <v>236</v>
      </c>
      <c r="FG3" s="48" t="s">
        <v>236</v>
      </c>
      <c r="FH3" s="48" t="s">
        <v>236</v>
      </c>
      <c r="FI3" s="48" t="s">
        <v>236</v>
      </c>
      <c r="FJ3" s="48" t="s">
        <v>236</v>
      </c>
      <c r="FK3" s="48" t="s">
        <v>236</v>
      </c>
      <c r="FL3" s="48" t="s">
        <v>236</v>
      </c>
      <c r="FM3" s="48" t="s">
        <v>236</v>
      </c>
      <c r="FN3" s="48" t="s">
        <v>236</v>
      </c>
      <c r="FO3" s="48" t="s">
        <v>236</v>
      </c>
      <c r="FP3" s="48" t="s">
        <v>236</v>
      </c>
      <c r="FQ3" s="48" t="s">
        <v>236</v>
      </c>
      <c r="FR3" s="48" t="s">
        <v>236</v>
      </c>
      <c r="FS3" s="48" t="s">
        <v>236</v>
      </c>
      <c r="FT3" s="48" t="s">
        <v>236</v>
      </c>
      <c r="FU3" s="48" t="s">
        <v>236</v>
      </c>
      <c r="FV3" s="48" t="s">
        <v>236</v>
      </c>
      <c r="FW3" s="48" t="s">
        <v>237</v>
      </c>
      <c r="FX3" s="48" t="s">
        <v>237</v>
      </c>
      <c r="FY3" s="48" t="s">
        <v>237</v>
      </c>
      <c r="FZ3" s="48" t="s">
        <v>237</v>
      </c>
      <c r="GA3" s="48" t="s">
        <v>237</v>
      </c>
      <c r="GB3" s="48" t="s">
        <v>237</v>
      </c>
      <c r="GC3" s="48" t="s">
        <v>237</v>
      </c>
      <c r="GD3" s="48" t="s">
        <v>237</v>
      </c>
      <c r="GE3" s="48" t="s">
        <v>237</v>
      </c>
      <c r="GF3" s="48" t="s">
        <v>237</v>
      </c>
      <c r="GG3" s="48" t="s">
        <v>237</v>
      </c>
      <c r="GH3" s="48" t="s">
        <v>237</v>
      </c>
      <c r="GI3" s="48" t="s">
        <v>237</v>
      </c>
      <c r="GJ3" s="48" t="s">
        <v>237</v>
      </c>
      <c r="GK3" s="48" t="s">
        <v>237</v>
      </c>
      <c r="GL3" s="48" t="s">
        <v>237</v>
      </c>
      <c r="GM3" s="48" t="s">
        <v>237</v>
      </c>
      <c r="GN3" s="48" t="s">
        <v>237</v>
      </c>
      <c r="GO3" s="48" t="s">
        <v>237</v>
      </c>
      <c r="GP3" s="48" t="s">
        <v>237</v>
      </c>
      <c r="GQ3" s="48" t="s">
        <v>237</v>
      </c>
      <c r="GR3" s="48" t="s">
        <v>237</v>
      </c>
      <c r="GS3" s="48" t="s">
        <v>237</v>
      </c>
      <c r="GT3" s="48" t="s">
        <v>237</v>
      </c>
      <c r="GU3" s="48" t="s">
        <v>237</v>
      </c>
    </row>
    <row r="4" spans="1:203" s="44" customFormat="1" ht="25.5" customHeight="1" x14ac:dyDescent="0.55000000000000004">
      <c r="A4" s="33"/>
      <c r="B4" s="33"/>
      <c r="C4" s="34"/>
      <c r="D4" s="45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34"/>
      <c r="U4" s="34"/>
      <c r="V4" s="46"/>
      <c r="W4" s="47"/>
      <c r="X4" s="47"/>
      <c r="Y4" s="47"/>
      <c r="Z4" s="47"/>
      <c r="AA4" s="47" t="s">
        <v>221</v>
      </c>
      <c r="AB4" s="47"/>
      <c r="AC4" s="45" t="s">
        <v>20</v>
      </c>
      <c r="AD4" s="46" t="s">
        <v>228</v>
      </c>
      <c r="AE4" s="46" t="s">
        <v>200</v>
      </c>
      <c r="AF4" s="46" t="s">
        <v>201</v>
      </c>
      <c r="AG4" s="46" t="s">
        <v>229</v>
      </c>
      <c r="AH4" s="46" t="s">
        <v>203</v>
      </c>
      <c r="AI4" s="46" t="s">
        <v>204</v>
      </c>
      <c r="AJ4" s="47" t="s">
        <v>205</v>
      </c>
      <c r="AK4" s="46" t="s">
        <v>206</v>
      </c>
      <c r="AL4" s="47" t="s">
        <v>230</v>
      </c>
      <c r="AM4" s="47" t="s">
        <v>208</v>
      </c>
      <c r="AN4" s="47" t="s">
        <v>209</v>
      </c>
      <c r="AO4" s="46" t="s">
        <v>210</v>
      </c>
      <c r="AP4" s="46" t="s">
        <v>211</v>
      </c>
      <c r="AQ4" s="46" t="s">
        <v>212</v>
      </c>
      <c r="AR4" s="46" t="s">
        <v>213</v>
      </c>
      <c r="AS4" s="33" t="s">
        <v>214</v>
      </c>
      <c r="AT4" s="34" t="s">
        <v>215</v>
      </c>
      <c r="AU4" s="46" t="s">
        <v>216</v>
      </c>
      <c r="AV4" s="47" t="s">
        <v>217</v>
      </c>
      <c r="AW4" s="47" t="s">
        <v>218</v>
      </c>
      <c r="AX4" s="47" t="s">
        <v>219</v>
      </c>
      <c r="AY4" s="47" t="s">
        <v>220</v>
      </c>
      <c r="AZ4" s="47" t="s">
        <v>220</v>
      </c>
      <c r="BA4" s="47" t="s">
        <v>184</v>
      </c>
      <c r="BB4" s="45" t="s">
        <v>20</v>
      </c>
      <c r="BC4" s="46" t="s">
        <v>228</v>
      </c>
      <c r="BD4" s="46" t="s">
        <v>200</v>
      </c>
      <c r="BE4" s="46" t="s">
        <v>201</v>
      </c>
      <c r="BF4" s="46" t="s">
        <v>229</v>
      </c>
      <c r="BG4" s="46" t="s">
        <v>203</v>
      </c>
      <c r="BH4" s="46" t="s">
        <v>204</v>
      </c>
      <c r="BI4" s="47" t="s">
        <v>205</v>
      </c>
      <c r="BJ4" s="46" t="s">
        <v>206</v>
      </c>
      <c r="BK4" s="47" t="s">
        <v>230</v>
      </c>
      <c r="BL4" s="47" t="s">
        <v>208</v>
      </c>
      <c r="BM4" s="47" t="s">
        <v>209</v>
      </c>
      <c r="BN4" s="46" t="s">
        <v>210</v>
      </c>
      <c r="BO4" s="46" t="s">
        <v>211</v>
      </c>
      <c r="BP4" s="46" t="s">
        <v>212</v>
      </c>
      <c r="BQ4" s="46" t="s">
        <v>213</v>
      </c>
      <c r="BR4" s="33" t="s">
        <v>214</v>
      </c>
      <c r="BS4" s="34" t="s">
        <v>215</v>
      </c>
      <c r="BT4" s="46" t="s">
        <v>216</v>
      </c>
      <c r="BU4" s="47" t="s">
        <v>217</v>
      </c>
      <c r="BV4" s="47" t="s">
        <v>218</v>
      </c>
      <c r="BW4" s="47" t="s">
        <v>219</v>
      </c>
      <c r="BX4" s="47" t="s">
        <v>220</v>
      </c>
      <c r="BY4" s="47" t="s">
        <v>220</v>
      </c>
      <c r="BZ4" s="47" t="s">
        <v>184</v>
      </c>
      <c r="CA4" s="45" t="s">
        <v>20</v>
      </c>
      <c r="CB4" s="46" t="s">
        <v>228</v>
      </c>
      <c r="CC4" s="46" t="s">
        <v>200</v>
      </c>
      <c r="CD4" s="46" t="s">
        <v>201</v>
      </c>
      <c r="CE4" s="46" t="s">
        <v>229</v>
      </c>
      <c r="CF4" s="46" t="s">
        <v>203</v>
      </c>
      <c r="CG4" s="46" t="s">
        <v>204</v>
      </c>
      <c r="CH4" s="47" t="s">
        <v>205</v>
      </c>
      <c r="CI4" s="46" t="s">
        <v>206</v>
      </c>
      <c r="CJ4" s="47" t="s">
        <v>230</v>
      </c>
      <c r="CK4" s="47" t="s">
        <v>208</v>
      </c>
      <c r="CL4" s="47" t="s">
        <v>209</v>
      </c>
      <c r="CM4" s="46" t="s">
        <v>210</v>
      </c>
      <c r="CN4" s="46" t="s">
        <v>211</v>
      </c>
      <c r="CO4" s="46" t="s">
        <v>212</v>
      </c>
      <c r="CP4" s="46" t="s">
        <v>213</v>
      </c>
      <c r="CQ4" s="33" t="s">
        <v>214</v>
      </c>
      <c r="CR4" s="34" t="s">
        <v>215</v>
      </c>
      <c r="CS4" s="46" t="s">
        <v>216</v>
      </c>
      <c r="CT4" s="47" t="s">
        <v>217</v>
      </c>
      <c r="CU4" s="47" t="s">
        <v>218</v>
      </c>
      <c r="CV4" s="47" t="s">
        <v>219</v>
      </c>
      <c r="CW4" s="47" t="s">
        <v>220</v>
      </c>
      <c r="CX4" s="47" t="s">
        <v>220</v>
      </c>
      <c r="CY4" s="47" t="s">
        <v>184</v>
      </c>
      <c r="CZ4" s="45" t="s">
        <v>20</v>
      </c>
      <c r="DA4" s="46" t="s">
        <v>228</v>
      </c>
      <c r="DB4" s="46" t="s">
        <v>200</v>
      </c>
      <c r="DC4" s="46" t="s">
        <v>201</v>
      </c>
      <c r="DD4" s="46" t="s">
        <v>229</v>
      </c>
      <c r="DE4" s="46" t="s">
        <v>203</v>
      </c>
      <c r="DF4" s="46" t="s">
        <v>204</v>
      </c>
      <c r="DG4" s="47" t="s">
        <v>205</v>
      </c>
      <c r="DH4" s="46" t="s">
        <v>206</v>
      </c>
      <c r="DI4" s="47" t="s">
        <v>230</v>
      </c>
      <c r="DJ4" s="47" t="s">
        <v>208</v>
      </c>
      <c r="DK4" s="47" t="s">
        <v>209</v>
      </c>
      <c r="DL4" s="46" t="s">
        <v>210</v>
      </c>
      <c r="DM4" s="46" t="s">
        <v>211</v>
      </c>
      <c r="DN4" s="46" t="s">
        <v>212</v>
      </c>
      <c r="DO4" s="46" t="s">
        <v>213</v>
      </c>
      <c r="DP4" s="33" t="s">
        <v>214</v>
      </c>
      <c r="DQ4" s="34" t="s">
        <v>215</v>
      </c>
      <c r="DR4" s="46" t="s">
        <v>216</v>
      </c>
      <c r="DS4" s="47" t="s">
        <v>217</v>
      </c>
      <c r="DT4" s="47" t="s">
        <v>218</v>
      </c>
      <c r="DU4" s="47" t="s">
        <v>219</v>
      </c>
      <c r="DV4" s="47" t="s">
        <v>220</v>
      </c>
      <c r="DW4" s="47" t="s">
        <v>220</v>
      </c>
      <c r="DX4" s="47" t="s">
        <v>184</v>
      </c>
      <c r="DY4" s="45" t="s">
        <v>20</v>
      </c>
      <c r="DZ4" s="46" t="s">
        <v>228</v>
      </c>
      <c r="EA4" s="46" t="s">
        <v>200</v>
      </c>
      <c r="EB4" s="46" t="s">
        <v>201</v>
      </c>
      <c r="EC4" s="46" t="s">
        <v>229</v>
      </c>
      <c r="ED4" s="46" t="s">
        <v>203</v>
      </c>
      <c r="EE4" s="46" t="s">
        <v>204</v>
      </c>
      <c r="EF4" s="47" t="s">
        <v>205</v>
      </c>
      <c r="EG4" s="46" t="s">
        <v>206</v>
      </c>
      <c r="EH4" s="47" t="s">
        <v>230</v>
      </c>
      <c r="EI4" s="47" t="s">
        <v>208</v>
      </c>
      <c r="EJ4" s="47" t="s">
        <v>209</v>
      </c>
      <c r="EK4" s="46" t="s">
        <v>210</v>
      </c>
      <c r="EL4" s="46" t="s">
        <v>211</v>
      </c>
      <c r="EM4" s="46" t="s">
        <v>212</v>
      </c>
      <c r="EN4" s="46" t="s">
        <v>213</v>
      </c>
      <c r="EO4" s="33" t="s">
        <v>214</v>
      </c>
      <c r="EP4" s="34" t="s">
        <v>215</v>
      </c>
      <c r="EQ4" s="46" t="s">
        <v>216</v>
      </c>
      <c r="ER4" s="47" t="s">
        <v>217</v>
      </c>
      <c r="ES4" s="47" t="s">
        <v>218</v>
      </c>
      <c r="ET4" s="47" t="s">
        <v>219</v>
      </c>
      <c r="EU4" s="47" t="s">
        <v>220</v>
      </c>
      <c r="EV4" s="47" t="s">
        <v>220</v>
      </c>
      <c r="EW4" s="47" t="s">
        <v>184</v>
      </c>
      <c r="EX4" s="45" t="s">
        <v>20</v>
      </c>
      <c r="EY4" s="46" t="s">
        <v>228</v>
      </c>
      <c r="EZ4" s="46" t="s">
        <v>200</v>
      </c>
      <c r="FA4" s="46" t="s">
        <v>201</v>
      </c>
      <c r="FB4" s="46" t="s">
        <v>229</v>
      </c>
      <c r="FC4" s="46" t="s">
        <v>203</v>
      </c>
      <c r="FD4" s="46" t="s">
        <v>204</v>
      </c>
      <c r="FE4" s="47" t="s">
        <v>205</v>
      </c>
      <c r="FF4" s="46" t="s">
        <v>206</v>
      </c>
      <c r="FG4" s="47" t="s">
        <v>230</v>
      </c>
      <c r="FH4" s="47" t="s">
        <v>208</v>
      </c>
      <c r="FI4" s="47" t="s">
        <v>209</v>
      </c>
      <c r="FJ4" s="46" t="s">
        <v>210</v>
      </c>
      <c r="FK4" s="46" t="s">
        <v>211</v>
      </c>
      <c r="FL4" s="46" t="s">
        <v>212</v>
      </c>
      <c r="FM4" s="46" t="s">
        <v>213</v>
      </c>
      <c r="FN4" s="33" t="s">
        <v>214</v>
      </c>
      <c r="FO4" s="34" t="s">
        <v>215</v>
      </c>
      <c r="FP4" s="46" t="s">
        <v>216</v>
      </c>
      <c r="FQ4" s="47" t="s">
        <v>217</v>
      </c>
      <c r="FR4" s="47" t="s">
        <v>218</v>
      </c>
      <c r="FS4" s="47" t="s">
        <v>219</v>
      </c>
      <c r="FT4" s="47" t="s">
        <v>220</v>
      </c>
      <c r="FU4" s="47" t="s">
        <v>220</v>
      </c>
      <c r="FV4" s="47" t="s">
        <v>184</v>
      </c>
      <c r="FW4" s="45" t="s">
        <v>20</v>
      </c>
      <c r="FX4" s="46" t="s">
        <v>228</v>
      </c>
      <c r="FY4" s="46" t="s">
        <v>200</v>
      </c>
      <c r="FZ4" s="46" t="s">
        <v>201</v>
      </c>
      <c r="GA4" s="46" t="s">
        <v>229</v>
      </c>
      <c r="GB4" s="46" t="s">
        <v>203</v>
      </c>
      <c r="GC4" s="46" t="s">
        <v>204</v>
      </c>
      <c r="GD4" s="47" t="s">
        <v>205</v>
      </c>
      <c r="GE4" s="46" t="s">
        <v>206</v>
      </c>
      <c r="GF4" s="47" t="s">
        <v>230</v>
      </c>
      <c r="GG4" s="47" t="s">
        <v>208</v>
      </c>
      <c r="GH4" s="47" t="s">
        <v>209</v>
      </c>
      <c r="GI4" s="46" t="s">
        <v>210</v>
      </c>
      <c r="GJ4" s="46" t="s">
        <v>211</v>
      </c>
      <c r="GK4" s="46" t="s">
        <v>212</v>
      </c>
      <c r="GL4" s="46" t="s">
        <v>213</v>
      </c>
      <c r="GM4" s="33" t="s">
        <v>214</v>
      </c>
      <c r="GN4" s="34" t="s">
        <v>215</v>
      </c>
      <c r="GO4" s="46" t="s">
        <v>216</v>
      </c>
      <c r="GP4" s="47" t="s">
        <v>217</v>
      </c>
      <c r="GQ4" s="47" t="s">
        <v>218</v>
      </c>
      <c r="GR4" s="47" t="s">
        <v>219</v>
      </c>
      <c r="GS4" s="47" t="s">
        <v>220</v>
      </c>
      <c r="GT4" s="47" t="s">
        <v>220</v>
      </c>
      <c r="GU4" s="47" t="s">
        <v>184</v>
      </c>
    </row>
    <row r="5" spans="1:203" s="44" customFormat="1" ht="25.5" customHeight="1" x14ac:dyDescent="0.55000000000000004">
      <c r="A5" s="33"/>
      <c r="B5" s="33"/>
      <c r="C5" s="34"/>
      <c r="D5" s="45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34"/>
      <c r="U5" s="34"/>
      <c r="V5" s="46"/>
      <c r="W5" s="47"/>
      <c r="X5" s="47"/>
      <c r="Y5" s="47"/>
      <c r="Z5" s="47"/>
      <c r="AA5" s="47"/>
      <c r="AB5" s="47"/>
      <c r="AC5" s="45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34"/>
      <c r="AT5" s="34"/>
      <c r="AU5" s="46"/>
      <c r="AV5" s="47"/>
      <c r="AW5" s="47"/>
      <c r="AX5" s="47"/>
      <c r="AY5" s="47"/>
      <c r="AZ5" s="47" t="s">
        <v>221</v>
      </c>
      <c r="BA5" s="47"/>
      <c r="BB5" s="45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34"/>
      <c r="BS5" s="34"/>
      <c r="BT5" s="46"/>
      <c r="BU5" s="47"/>
      <c r="BV5" s="47"/>
      <c r="BW5" s="47"/>
      <c r="BX5" s="47"/>
      <c r="BY5" s="47" t="s">
        <v>221</v>
      </c>
      <c r="BZ5" s="47"/>
      <c r="CA5" s="45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34"/>
      <c r="CR5" s="34"/>
      <c r="CS5" s="46"/>
      <c r="CT5" s="47"/>
      <c r="CU5" s="47"/>
      <c r="CV5" s="47"/>
      <c r="CW5" s="47"/>
      <c r="CX5" s="47" t="s">
        <v>221</v>
      </c>
      <c r="CY5" s="47"/>
      <c r="CZ5" s="45"/>
      <c r="DA5" s="46"/>
      <c r="DB5" s="46"/>
      <c r="DC5" s="46"/>
      <c r="DD5" s="46"/>
      <c r="DE5" s="46"/>
      <c r="DF5" s="46"/>
      <c r="DG5" s="46"/>
      <c r="DH5" s="46"/>
      <c r="DI5" s="46"/>
      <c r="DJ5" s="46"/>
      <c r="DK5" s="46"/>
      <c r="DL5" s="46"/>
      <c r="DM5" s="46"/>
      <c r="DN5" s="46"/>
      <c r="DO5" s="46"/>
      <c r="DP5" s="34"/>
      <c r="DQ5" s="34"/>
      <c r="DR5" s="46"/>
      <c r="DS5" s="47"/>
      <c r="DT5" s="47"/>
      <c r="DU5" s="47"/>
      <c r="DV5" s="47"/>
      <c r="DW5" s="47" t="s">
        <v>221</v>
      </c>
      <c r="DX5" s="47"/>
      <c r="DY5" s="45"/>
      <c r="DZ5" s="46"/>
      <c r="EA5" s="46"/>
      <c r="EB5" s="46"/>
      <c r="EC5" s="46"/>
      <c r="ED5" s="46"/>
      <c r="EE5" s="46"/>
      <c r="EF5" s="46"/>
      <c r="EG5" s="46"/>
      <c r="EH5" s="46"/>
      <c r="EI5" s="46"/>
      <c r="EJ5" s="46"/>
      <c r="EK5" s="46"/>
      <c r="EL5" s="46"/>
      <c r="EM5" s="46"/>
      <c r="EN5" s="46"/>
      <c r="EO5" s="34"/>
      <c r="EP5" s="34"/>
      <c r="EQ5" s="46"/>
      <c r="ER5" s="47"/>
      <c r="ES5" s="47"/>
      <c r="ET5" s="47"/>
      <c r="EU5" s="47"/>
      <c r="EV5" s="47" t="s">
        <v>221</v>
      </c>
      <c r="EW5" s="47"/>
      <c r="EX5" s="45"/>
      <c r="EY5" s="46"/>
      <c r="EZ5" s="46"/>
      <c r="FA5" s="46"/>
      <c r="FB5" s="46"/>
      <c r="FC5" s="46"/>
      <c r="FD5" s="46"/>
      <c r="FE5" s="46"/>
      <c r="FF5" s="46"/>
      <c r="FG5" s="46"/>
      <c r="FH5" s="46"/>
      <c r="FI5" s="46"/>
      <c r="FJ5" s="46"/>
      <c r="FK5" s="46"/>
      <c r="FL5" s="46"/>
      <c r="FM5" s="46"/>
      <c r="FN5" s="34"/>
      <c r="FO5" s="34"/>
      <c r="FP5" s="46"/>
      <c r="FQ5" s="47"/>
      <c r="FR5" s="47"/>
      <c r="FS5" s="47"/>
      <c r="FT5" s="47"/>
      <c r="FU5" s="47" t="s">
        <v>221</v>
      </c>
      <c r="FV5" s="47"/>
      <c r="FW5" s="45"/>
      <c r="FX5" s="46"/>
      <c r="FY5" s="46"/>
      <c r="FZ5" s="46"/>
      <c r="GA5" s="46"/>
      <c r="GB5" s="46"/>
      <c r="GC5" s="46"/>
      <c r="GD5" s="46"/>
      <c r="GE5" s="46"/>
      <c r="GF5" s="46"/>
      <c r="GG5" s="46"/>
      <c r="GH5" s="46"/>
      <c r="GI5" s="46"/>
      <c r="GJ5" s="46"/>
      <c r="GK5" s="46"/>
      <c r="GL5" s="46"/>
      <c r="GM5" s="34"/>
      <c r="GN5" s="34"/>
      <c r="GO5" s="46"/>
      <c r="GP5" s="47"/>
      <c r="GQ5" s="47"/>
      <c r="GR5" s="47"/>
      <c r="GS5" s="47"/>
      <c r="GT5" s="47" t="s">
        <v>221</v>
      </c>
      <c r="GU5" s="47"/>
    </row>
    <row r="6" spans="1:203" s="50" customFormat="1" ht="13.5" customHeight="1" x14ac:dyDescent="0.55000000000000004">
      <c r="A6" s="33"/>
      <c r="B6" s="33"/>
      <c r="C6" s="34"/>
      <c r="D6" s="45" t="s">
        <v>41</v>
      </c>
      <c r="E6" s="45" t="s">
        <v>41</v>
      </c>
      <c r="F6" s="45" t="s">
        <v>41</v>
      </c>
      <c r="G6" s="45" t="s">
        <v>41</v>
      </c>
      <c r="H6" s="45" t="s">
        <v>41</v>
      </c>
      <c r="I6" s="45" t="s">
        <v>41</v>
      </c>
      <c r="J6" s="45" t="s">
        <v>41</v>
      </c>
      <c r="K6" s="45" t="s">
        <v>41</v>
      </c>
      <c r="L6" s="45" t="s">
        <v>41</v>
      </c>
      <c r="M6" s="49" t="s">
        <v>222</v>
      </c>
      <c r="N6" s="45" t="s">
        <v>41</v>
      </c>
      <c r="O6" s="45" t="s">
        <v>222</v>
      </c>
      <c r="P6" s="45" t="s">
        <v>41</v>
      </c>
      <c r="Q6" s="45" t="s">
        <v>41</v>
      </c>
      <c r="R6" s="45" t="s">
        <v>41</v>
      </c>
      <c r="S6" s="45" t="s">
        <v>41</v>
      </c>
      <c r="T6" s="45" t="s">
        <v>41</v>
      </c>
      <c r="U6" s="45" t="s">
        <v>41</v>
      </c>
      <c r="V6" s="45" t="s">
        <v>41</v>
      </c>
      <c r="W6" s="45" t="s">
        <v>41</v>
      </c>
      <c r="X6" s="45" t="s">
        <v>41</v>
      </c>
      <c r="Y6" s="45" t="s">
        <v>41</v>
      </c>
      <c r="Z6" s="45" t="s">
        <v>41</v>
      </c>
      <c r="AA6" s="45" t="s">
        <v>41</v>
      </c>
      <c r="AB6" s="45" t="s">
        <v>41</v>
      </c>
      <c r="AC6" s="45" t="s">
        <v>41</v>
      </c>
      <c r="AD6" s="45" t="s">
        <v>41</v>
      </c>
      <c r="AE6" s="45" t="s">
        <v>41</v>
      </c>
      <c r="AF6" s="45" t="s">
        <v>41</v>
      </c>
      <c r="AG6" s="45" t="s">
        <v>41</v>
      </c>
      <c r="AH6" s="45" t="s">
        <v>41</v>
      </c>
      <c r="AI6" s="45" t="s">
        <v>41</v>
      </c>
      <c r="AJ6" s="45" t="s">
        <v>41</v>
      </c>
      <c r="AK6" s="45" t="s">
        <v>41</v>
      </c>
      <c r="AL6" s="45" t="s">
        <v>41</v>
      </c>
      <c r="AM6" s="45" t="s">
        <v>41</v>
      </c>
      <c r="AN6" s="45" t="s">
        <v>222</v>
      </c>
      <c r="AO6" s="45" t="s">
        <v>41</v>
      </c>
      <c r="AP6" s="45" t="s">
        <v>41</v>
      </c>
      <c r="AQ6" s="45" t="s">
        <v>41</v>
      </c>
      <c r="AR6" s="45" t="s">
        <v>41</v>
      </c>
      <c r="AS6" s="45" t="s">
        <v>41</v>
      </c>
      <c r="AT6" s="45" t="s">
        <v>41</v>
      </c>
      <c r="AU6" s="45" t="s">
        <v>41</v>
      </c>
      <c r="AV6" s="45" t="s">
        <v>41</v>
      </c>
      <c r="AW6" s="45" t="s">
        <v>41</v>
      </c>
      <c r="AX6" s="45" t="s">
        <v>41</v>
      </c>
      <c r="AY6" s="45" t="s">
        <v>41</v>
      </c>
      <c r="AZ6" s="45" t="s">
        <v>41</v>
      </c>
      <c r="BA6" s="45" t="s">
        <v>41</v>
      </c>
      <c r="BB6" s="45" t="s">
        <v>41</v>
      </c>
      <c r="BC6" s="45" t="s">
        <v>41</v>
      </c>
      <c r="BD6" s="45" t="s">
        <v>41</v>
      </c>
      <c r="BE6" s="45" t="s">
        <v>41</v>
      </c>
      <c r="BF6" s="45" t="s">
        <v>41</v>
      </c>
      <c r="BG6" s="45" t="s">
        <v>41</v>
      </c>
      <c r="BH6" s="45" t="s">
        <v>41</v>
      </c>
      <c r="BI6" s="45" t="s">
        <v>41</v>
      </c>
      <c r="BJ6" s="45" t="s">
        <v>41</v>
      </c>
      <c r="BK6" s="45" t="s">
        <v>41</v>
      </c>
      <c r="BL6" s="45" t="s">
        <v>41</v>
      </c>
      <c r="BM6" s="45" t="s">
        <v>222</v>
      </c>
      <c r="BN6" s="45" t="s">
        <v>41</v>
      </c>
      <c r="BO6" s="45" t="s">
        <v>41</v>
      </c>
      <c r="BP6" s="45" t="s">
        <v>41</v>
      </c>
      <c r="BQ6" s="45" t="s">
        <v>41</v>
      </c>
      <c r="BR6" s="45" t="s">
        <v>41</v>
      </c>
      <c r="BS6" s="45" t="s">
        <v>41</v>
      </c>
      <c r="BT6" s="45" t="s">
        <v>41</v>
      </c>
      <c r="BU6" s="45" t="s">
        <v>41</v>
      </c>
      <c r="BV6" s="45" t="s">
        <v>41</v>
      </c>
      <c r="BW6" s="45" t="s">
        <v>41</v>
      </c>
      <c r="BX6" s="45" t="s">
        <v>41</v>
      </c>
      <c r="BY6" s="45" t="s">
        <v>41</v>
      </c>
      <c r="BZ6" s="45" t="s">
        <v>41</v>
      </c>
      <c r="CA6" s="45" t="s">
        <v>41</v>
      </c>
      <c r="CB6" s="45" t="s">
        <v>41</v>
      </c>
      <c r="CC6" s="45" t="s">
        <v>41</v>
      </c>
      <c r="CD6" s="45" t="s">
        <v>41</v>
      </c>
      <c r="CE6" s="45" t="s">
        <v>41</v>
      </c>
      <c r="CF6" s="45" t="s">
        <v>41</v>
      </c>
      <c r="CG6" s="45" t="s">
        <v>41</v>
      </c>
      <c r="CH6" s="45" t="s">
        <v>41</v>
      </c>
      <c r="CI6" s="45" t="s">
        <v>41</v>
      </c>
      <c r="CJ6" s="45" t="s">
        <v>41</v>
      </c>
      <c r="CK6" s="45" t="s">
        <v>41</v>
      </c>
      <c r="CL6" s="45" t="s">
        <v>222</v>
      </c>
      <c r="CM6" s="45" t="s">
        <v>41</v>
      </c>
      <c r="CN6" s="45" t="s">
        <v>41</v>
      </c>
      <c r="CO6" s="45" t="s">
        <v>41</v>
      </c>
      <c r="CP6" s="45" t="s">
        <v>41</v>
      </c>
      <c r="CQ6" s="45" t="s">
        <v>41</v>
      </c>
      <c r="CR6" s="45" t="s">
        <v>41</v>
      </c>
      <c r="CS6" s="45" t="s">
        <v>41</v>
      </c>
      <c r="CT6" s="45" t="s">
        <v>41</v>
      </c>
      <c r="CU6" s="45" t="s">
        <v>41</v>
      </c>
      <c r="CV6" s="45" t="s">
        <v>41</v>
      </c>
      <c r="CW6" s="45" t="s">
        <v>41</v>
      </c>
      <c r="CX6" s="45" t="s">
        <v>41</v>
      </c>
      <c r="CY6" s="45" t="s">
        <v>41</v>
      </c>
      <c r="CZ6" s="45" t="s">
        <v>41</v>
      </c>
      <c r="DA6" s="45" t="s">
        <v>41</v>
      </c>
      <c r="DB6" s="45" t="s">
        <v>41</v>
      </c>
      <c r="DC6" s="45" t="s">
        <v>41</v>
      </c>
      <c r="DD6" s="45" t="s">
        <v>41</v>
      </c>
      <c r="DE6" s="45" t="s">
        <v>41</v>
      </c>
      <c r="DF6" s="45" t="s">
        <v>41</v>
      </c>
      <c r="DG6" s="45" t="s">
        <v>41</v>
      </c>
      <c r="DH6" s="45" t="s">
        <v>41</v>
      </c>
      <c r="DI6" s="45" t="s">
        <v>41</v>
      </c>
      <c r="DJ6" s="45" t="s">
        <v>41</v>
      </c>
      <c r="DK6" s="45" t="s">
        <v>222</v>
      </c>
      <c r="DL6" s="45" t="s">
        <v>41</v>
      </c>
      <c r="DM6" s="45" t="s">
        <v>41</v>
      </c>
      <c r="DN6" s="45" t="s">
        <v>41</v>
      </c>
      <c r="DO6" s="45" t="s">
        <v>41</v>
      </c>
      <c r="DP6" s="45" t="s">
        <v>41</v>
      </c>
      <c r="DQ6" s="45" t="s">
        <v>41</v>
      </c>
      <c r="DR6" s="45" t="s">
        <v>41</v>
      </c>
      <c r="DS6" s="45" t="s">
        <v>41</v>
      </c>
      <c r="DT6" s="45" t="s">
        <v>41</v>
      </c>
      <c r="DU6" s="45" t="s">
        <v>41</v>
      </c>
      <c r="DV6" s="45" t="s">
        <v>41</v>
      </c>
      <c r="DW6" s="45" t="s">
        <v>41</v>
      </c>
      <c r="DX6" s="45" t="s">
        <v>41</v>
      </c>
      <c r="DY6" s="45" t="s">
        <v>41</v>
      </c>
      <c r="DZ6" s="45" t="s">
        <v>41</v>
      </c>
      <c r="EA6" s="45" t="s">
        <v>41</v>
      </c>
      <c r="EB6" s="45" t="s">
        <v>41</v>
      </c>
      <c r="EC6" s="45" t="s">
        <v>41</v>
      </c>
      <c r="ED6" s="45" t="s">
        <v>41</v>
      </c>
      <c r="EE6" s="45" t="s">
        <v>41</v>
      </c>
      <c r="EF6" s="45" t="s">
        <v>41</v>
      </c>
      <c r="EG6" s="45" t="s">
        <v>41</v>
      </c>
      <c r="EH6" s="45" t="s">
        <v>41</v>
      </c>
      <c r="EI6" s="45" t="s">
        <v>41</v>
      </c>
      <c r="EJ6" s="45" t="s">
        <v>222</v>
      </c>
      <c r="EK6" s="45" t="s">
        <v>41</v>
      </c>
      <c r="EL6" s="45" t="s">
        <v>41</v>
      </c>
      <c r="EM6" s="45" t="s">
        <v>41</v>
      </c>
      <c r="EN6" s="45" t="s">
        <v>41</v>
      </c>
      <c r="EO6" s="45" t="s">
        <v>41</v>
      </c>
      <c r="EP6" s="45" t="s">
        <v>41</v>
      </c>
      <c r="EQ6" s="45" t="s">
        <v>41</v>
      </c>
      <c r="ER6" s="45" t="s">
        <v>41</v>
      </c>
      <c r="ES6" s="45" t="s">
        <v>41</v>
      </c>
      <c r="ET6" s="45" t="s">
        <v>41</v>
      </c>
      <c r="EU6" s="45" t="s">
        <v>222</v>
      </c>
      <c r="EV6" s="45" t="s">
        <v>222</v>
      </c>
      <c r="EW6" s="45" t="s">
        <v>41</v>
      </c>
      <c r="EX6" s="45" t="s">
        <v>41</v>
      </c>
      <c r="EY6" s="45" t="s">
        <v>41</v>
      </c>
      <c r="EZ6" s="45" t="s">
        <v>41</v>
      </c>
      <c r="FA6" s="45" t="s">
        <v>41</v>
      </c>
      <c r="FB6" s="45" t="s">
        <v>41</v>
      </c>
      <c r="FC6" s="45" t="s">
        <v>41</v>
      </c>
      <c r="FD6" s="45" t="s">
        <v>41</v>
      </c>
      <c r="FE6" s="45" t="s">
        <v>41</v>
      </c>
      <c r="FF6" s="45" t="s">
        <v>41</v>
      </c>
      <c r="FG6" s="45" t="s">
        <v>41</v>
      </c>
      <c r="FH6" s="45" t="s">
        <v>41</v>
      </c>
      <c r="FI6" s="45" t="s">
        <v>222</v>
      </c>
      <c r="FJ6" s="45" t="s">
        <v>41</v>
      </c>
      <c r="FK6" s="45" t="s">
        <v>41</v>
      </c>
      <c r="FL6" s="45" t="s">
        <v>41</v>
      </c>
      <c r="FM6" s="45" t="s">
        <v>41</v>
      </c>
      <c r="FN6" s="45" t="s">
        <v>41</v>
      </c>
      <c r="FO6" s="45" t="s">
        <v>41</v>
      </c>
      <c r="FP6" s="45" t="s">
        <v>41</v>
      </c>
      <c r="FQ6" s="45" t="s">
        <v>41</v>
      </c>
      <c r="FR6" s="45" t="s">
        <v>41</v>
      </c>
      <c r="FS6" s="45" t="s">
        <v>41</v>
      </c>
      <c r="FT6" s="45" t="s">
        <v>222</v>
      </c>
      <c r="FU6" s="45" t="s">
        <v>222</v>
      </c>
      <c r="FV6" s="45" t="s">
        <v>41</v>
      </c>
      <c r="FW6" s="45" t="s">
        <v>41</v>
      </c>
      <c r="FX6" s="45" t="s">
        <v>41</v>
      </c>
      <c r="FY6" s="45" t="s">
        <v>41</v>
      </c>
      <c r="FZ6" s="45" t="s">
        <v>41</v>
      </c>
      <c r="GA6" s="45" t="s">
        <v>222</v>
      </c>
      <c r="GB6" s="45" t="s">
        <v>41</v>
      </c>
      <c r="GC6" s="45" t="s">
        <v>41</v>
      </c>
      <c r="GD6" s="45" t="s">
        <v>41</v>
      </c>
      <c r="GE6" s="45" t="s">
        <v>41</v>
      </c>
      <c r="GF6" s="45" t="s">
        <v>41</v>
      </c>
      <c r="GG6" s="45" t="s">
        <v>41</v>
      </c>
      <c r="GH6" s="45" t="s">
        <v>222</v>
      </c>
      <c r="GI6" s="45" t="s">
        <v>41</v>
      </c>
      <c r="GJ6" s="45" t="s">
        <v>41</v>
      </c>
      <c r="GK6" s="45" t="s">
        <v>41</v>
      </c>
      <c r="GL6" s="45" t="s">
        <v>41</v>
      </c>
      <c r="GM6" s="45" t="s">
        <v>41</v>
      </c>
      <c r="GN6" s="45" t="s">
        <v>41</v>
      </c>
      <c r="GO6" s="45" t="s">
        <v>41</v>
      </c>
      <c r="GP6" s="45" t="s">
        <v>41</v>
      </c>
      <c r="GQ6" s="45" t="s">
        <v>41</v>
      </c>
      <c r="GR6" s="45" t="s">
        <v>41</v>
      </c>
      <c r="GS6" s="45" t="s">
        <v>41</v>
      </c>
      <c r="GT6" s="45" t="s">
        <v>41</v>
      </c>
      <c r="GU6" s="45" t="s">
        <v>41</v>
      </c>
    </row>
    <row r="7" spans="1:203" ht="13.5" customHeight="1" x14ac:dyDescent="0.55000000000000004">
      <c r="A7" s="16" t="s">
        <v>44</v>
      </c>
      <c r="B7" s="26" t="s">
        <v>45</v>
      </c>
      <c r="C7" s="18" t="s">
        <v>46</v>
      </c>
      <c r="D7" s="19">
        <v>169041</v>
      </c>
      <c r="E7" s="19">
        <v>14335</v>
      </c>
      <c r="F7" s="19">
        <v>91</v>
      </c>
      <c r="G7" s="19">
        <v>1023</v>
      </c>
      <c r="H7" s="19">
        <v>2388</v>
      </c>
      <c r="I7" s="19">
        <v>27853</v>
      </c>
      <c r="J7" s="19">
        <v>30139</v>
      </c>
      <c r="K7" s="19">
        <v>17141</v>
      </c>
      <c r="L7" s="19">
        <v>402</v>
      </c>
      <c r="M7" s="19">
        <v>47821</v>
      </c>
      <c r="N7" s="19">
        <v>1</v>
      </c>
      <c r="O7" s="19">
        <v>434</v>
      </c>
      <c r="P7" s="19">
        <v>1934</v>
      </c>
      <c r="Q7" s="19">
        <v>303</v>
      </c>
      <c r="R7" s="19">
        <v>0</v>
      </c>
      <c r="S7" s="19">
        <v>21406</v>
      </c>
      <c r="T7" s="19">
        <v>0</v>
      </c>
      <c r="U7" s="19">
        <v>0</v>
      </c>
      <c r="V7" s="19">
        <v>57</v>
      </c>
      <c r="W7" s="19">
        <v>0</v>
      </c>
      <c r="X7" s="19">
        <v>920</v>
      </c>
      <c r="Y7" s="19">
        <v>3</v>
      </c>
      <c r="Z7" s="19">
        <v>8</v>
      </c>
      <c r="AA7" s="19">
        <v>0</v>
      </c>
      <c r="AB7" s="19">
        <v>2782</v>
      </c>
      <c r="AC7" s="19">
        <v>28518</v>
      </c>
      <c r="AD7" s="19">
        <v>2</v>
      </c>
      <c r="AE7" s="19">
        <v>0</v>
      </c>
      <c r="AF7" s="19">
        <v>0</v>
      </c>
      <c r="AG7" s="19">
        <v>0</v>
      </c>
      <c r="AH7" s="19">
        <v>5706</v>
      </c>
      <c r="AI7" s="19">
        <v>0</v>
      </c>
      <c r="AJ7" s="19">
        <v>0</v>
      </c>
      <c r="AK7" s="19">
        <v>0</v>
      </c>
      <c r="AL7" s="19">
        <v>126</v>
      </c>
      <c r="AM7" s="19">
        <v>0</v>
      </c>
      <c r="AN7" s="19">
        <v>171</v>
      </c>
      <c r="AO7" s="19">
        <v>0</v>
      </c>
      <c r="AP7" s="41" t="s">
        <v>223</v>
      </c>
      <c r="AQ7" s="41" t="s">
        <v>223</v>
      </c>
      <c r="AR7" s="19">
        <v>21406</v>
      </c>
      <c r="AS7" s="41" t="s">
        <v>223</v>
      </c>
      <c r="AT7" s="41" t="s">
        <v>223</v>
      </c>
      <c r="AU7" s="19">
        <v>57</v>
      </c>
      <c r="AV7" s="41" t="s">
        <v>223</v>
      </c>
      <c r="AW7" s="19">
        <v>920</v>
      </c>
      <c r="AX7" s="41" t="s">
        <v>223</v>
      </c>
      <c r="AY7" s="41">
        <v>0</v>
      </c>
      <c r="AZ7" s="41" t="s">
        <v>223</v>
      </c>
      <c r="BA7" s="19">
        <v>130</v>
      </c>
      <c r="BB7" s="19">
        <v>18484</v>
      </c>
      <c r="BC7" s="19">
        <v>2718</v>
      </c>
      <c r="BD7" s="19">
        <v>3</v>
      </c>
      <c r="BE7" s="19">
        <v>0</v>
      </c>
      <c r="BF7" s="19">
        <v>1608</v>
      </c>
      <c r="BG7" s="19">
        <v>11030</v>
      </c>
      <c r="BH7" s="19">
        <v>2304</v>
      </c>
      <c r="BI7" s="19">
        <v>254</v>
      </c>
      <c r="BJ7" s="19">
        <v>0</v>
      </c>
      <c r="BK7" s="19">
        <v>0</v>
      </c>
      <c r="BL7" s="19">
        <v>0</v>
      </c>
      <c r="BM7" s="19">
        <v>0</v>
      </c>
      <c r="BN7" s="19">
        <v>61</v>
      </c>
      <c r="BO7" s="41" t="s">
        <v>223</v>
      </c>
      <c r="BP7" s="41" t="s">
        <v>223</v>
      </c>
      <c r="BQ7" s="41" t="s">
        <v>223</v>
      </c>
      <c r="BR7" s="41" t="s">
        <v>223</v>
      </c>
      <c r="BS7" s="41" t="s">
        <v>223</v>
      </c>
      <c r="BT7" s="41" t="s">
        <v>223</v>
      </c>
      <c r="BU7" s="41" t="s">
        <v>223</v>
      </c>
      <c r="BV7" s="41" t="s">
        <v>223</v>
      </c>
      <c r="BW7" s="41" t="s">
        <v>223</v>
      </c>
      <c r="BX7" s="41">
        <v>7</v>
      </c>
      <c r="BY7" s="41" t="s">
        <v>223</v>
      </c>
      <c r="BZ7" s="19">
        <v>499</v>
      </c>
      <c r="CA7" s="19">
        <v>686</v>
      </c>
      <c r="CB7" s="19" t="s">
        <v>223</v>
      </c>
      <c r="CC7" s="19" t="s">
        <v>223</v>
      </c>
      <c r="CD7" s="19" t="s">
        <v>223</v>
      </c>
      <c r="CE7" s="19" t="s">
        <v>223</v>
      </c>
      <c r="CF7" s="19" t="s">
        <v>223</v>
      </c>
      <c r="CG7" s="19" t="s">
        <v>223</v>
      </c>
      <c r="CH7" s="19" t="s">
        <v>223</v>
      </c>
      <c r="CI7" s="19" t="s">
        <v>223</v>
      </c>
      <c r="CJ7" s="19" t="s">
        <v>223</v>
      </c>
      <c r="CK7" s="19" t="s">
        <v>223</v>
      </c>
      <c r="CL7" s="19" t="s">
        <v>223</v>
      </c>
      <c r="CM7" s="19" t="s">
        <v>223</v>
      </c>
      <c r="CN7" s="19">
        <v>0</v>
      </c>
      <c r="CO7" s="19" t="s">
        <v>223</v>
      </c>
      <c r="CP7" s="41" t="s">
        <v>223</v>
      </c>
      <c r="CQ7" s="41" t="s">
        <v>223</v>
      </c>
      <c r="CR7" s="41" t="s">
        <v>223</v>
      </c>
      <c r="CS7" s="41" t="s">
        <v>223</v>
      </c>
      <c r="CT7" s="41" t="s">
        <v>223</v>
      </c>
      <c r="CU7" s="41" t="s">
        <v>223</v>
      </c>
      <c r="CV7" s="41" t="s">
        <v>223</v>
      </c>
      <c r="CW7" s="41">
        <v>0</v>
      </c>
      <c r="CX7" s="41" t="s">
        <v>223</v>
      </c>
      <c r="CY7" s="19">
        <v>686</v>
      </c>
      <c r="CZ7" s="19">
        <v>48</v>
      </c>
      <c r="DA7" s="19" t="s">
        <v>223</v>
      </c>
      <c r="DB7" s="19" t="s">
        <v>223</v>
      </c>
      <c r="DC7" s="19" t="s">
        <v>223</v>
      </c>
      <c r="DD7" s="19" t="s">
        <v>223</v>
      </c>
      <c r="DE7" s="19" t="s">
        <v>223</v>
      </c>
      <c r="DF7" s="19" t="s">
        <v>223</v>
      </c>
      <c r="DG7" s="19" t="s">
        <v>223</v>
      </c>
      <c r="DH7" s="19" t="s">
        <v>223</v>
      </c>
      <c r="DI7" s="19" t="s">
        <v>223</v>
      </c>
      <c r="DJ7" s="19" t="s">
        <v>223</v>
      </c>
      <c r="DK7" s="19" t="s">
        <v>223</v>
      </c>
      <c r="DL7" s="19" t="s">
        <v>223</v>
      </c>
      <c r="DM7" s="19" t="s">
        <v>223</v>
      </c>
      <c r="DN7" s="19">
        <v>0</v>
      </c>
      <c r="DO7" s="41" t="s">
        <v>223</v>
      </c>
      <c r="DP7" s="41" t="s">
        <v>223</v>
      </c>
      <c r="DQ7" s="41" t="s">
        <v>223</v>
      </c>
      <c r="DR7" s="41" t="s">
        <v>223</v>
      </c>
      <c r="DS7" s="41" t="s">
        <v>223</v>
      </c>
      <c r="DT7" s="41" t="s">
        <v>223</v>
      </c>
      <c r="DU7" s="41" t="s">
        <v>223</v>
      </c>
      <c r="DV7" s="41">
        <v>0</v>
      </c>
      <c r="DW7" s="41" t="s">
        <v>223</v>
      </c>
      <c r="DX7" s="19">
        <v>48</v>
      </c>
      <c r="DY7" s="19">
        <v>283</v>
      </c>
      <c r="DZ7" s="19" t="s">
        <v>223</v>
      </c>
      <c r="EA7" s="19" t="s">
        <v>223</v>
      </c>
      <c r="EB7" s="19" t="s">
        <v>223</v>
      </c>
      <c r="EC7" s="19" t="s">
        <v>223</v>
      </c>
      <c r="ED7" s="19" t="s">
        <v>223</v>
      </c>
      <c r="EE7" s="19" t="s">
        <v>223</v>
      </c>
      <c r="EF7" s="19" t="s">
        <v>223</v>
      </c>
      <c r="EG7" s="19" t="s">
        <v>223</v>
      </c>
      <c r="EH7" s="19" t="s">
        <v>223</v>
      </c>
      <c r="EI7" s="19" t="s">
        <v>223</v>
      </c>
      <c r="EJ7" s="19" t="s">
        <v>223</v>
      </c>
      <c r="EK7" s="41" t="s">
        <v>223</v>
      </c>
      <c r="EL7" s="19">
        <v>283</v>
      </c>
      <c r="EM7" s="41" t="s">
        <v>223</v>
      </c>
      <c r="EN7" s="41" t="s">
        <v>223</v>
      </c>
      <c r="EO7" s="41" t="s">
        <v>223</v>
      </c>
      <c r="EP7" s="19">
        <v>0</v>
      </c>
      <c r="EQ7" s="41" t="s">
        <v>223</v>
      </c>
      <c r="ER7" s="41" t="s">
        <v>223</v>
      </c>
      <c r="ES7" s="41" t="s">
        <v>223</v>
      </c>
      <c r="ET7" s="41" t="s">
        <v>223</v>
      </c>
      <c r="EU7" s="41">
        <v>0</v>
      </c>
      <c r="EV7" s="41" t="s">
        <v>223</v>
      </c>
      <c r="EW7" s="19">
        <v>0</v>
      </c>
      <c r="EX7" s="19">
        <v>48</v>
      </c>
      <c r="EY7" s="19">
        <v>0</v>
      </c>
      <c r="EZ7" s="19" t="s">
        <v>223</v>
      </c>
      <c r="FA7" s="19" t="s">
        <v>223</v>
      </c>
      <c r="FB7" s="19" t="s">
        <v>223</v>
      </c>
      <c r="FC7" s="19">
        <v>0</v>
      </c>
      <c r="FD7" s="19" t="s">
        <v>223</v>
      </c>
      <c r="FE7" s="19" t="s">
        <v>223</v>
      </c>
      <c r="FF7" s="19" t="s">
        <v>223</v>
      </c>
      <c r="FG7" s="19">
        <v>45</v>
      </c>
      <c r="FH7" s="19">
        <v>0</v>
      </c>
      <c r="FI7" s="19">
        <v>0</v>
      </c>
      <c r="FJ7" s="19" t="s">
        <v>223</v>
      </c>
      <c r="FK7" s="19" t="s">
        <v>223</v>
      </c>
      <c r="FL7" s="19" t="s">
        <v>223</v>
      </c>
      <c r="FM7" s="19" t="s">
        <v>223</v>
      </c>
      <c r="FN7" s="19">
        <v>0</v>
      </c>
      <c r="FO7" s="19">
        <v>0</v>
      </c>
      <c r="FP7" s="41" t="s">
        <v>223</v>
      </c>
      <c r="FQ7" s="41" t="s">
        <v>223</v>
      </c>
      <c r="FR7" s="41" t="s">
        <v>223</v>
      </c>
      <c r="FS7" s="19">
        <v>3</v>
      </c>
      <c r="FT7" s="19">
        <v>0</v>
      </c>
      <c r="FU7" s="41" t="s">
        <v>223</v>
      </c>
      <c r="FV7" s="19">
        <v>0</v>
      </c>
      <c r="FW7" s="19">
        <v>120974</v>
      </c>
      <c r="FX7" s="19">
        <v>11615</v>
      </c>
      <c r="FY7" s="19">
        <v>88</v>
      </c>
      <c r="FZ7" s="19">
        <v>1023</v>
      </c>
      <c r="GA7" s="19">
        <v>780</v>
      </c>
      <c r="GB7" s="19">
        <v>11117</v>
      </c>
      <c r="GC7" s="19">
        <v>27835</v>
      </c>
      <c r="GD7" s="19">
        <v>16887</v>
      </c>
      <c r="GE7" s="19">
        <v>402</v>
      </c>
      <c r="GF7" s="19">
        <v>47650</v>
      </c>
      <c r="GG7" s="19">
        <v>1</v>
      </c>
      <c r="GH7" s="19">
        <v>263</v>
      </c>
      <c r="GI7" s="19">
        <v>1873</v>
      </c>
      <c r="GJ7" s="19">
        <v>20</v>
      </c>
      <c r="GK7" s="19">
        <v>0</v>
      </c>
      <c r="GL7" s="41" t="s">
        <v>223</v>
      </c>
      <c r="GM7" s="41" t="s">
        <v>223</v>
      </c>
      <c r="GN7" s="41" t="s">
        <v>223</v>
      </c>
      <c r="GO7" s="19">
        <v>0</v>
      </c>
      <c r="GP7" s="19">
        <v>0</v>
      </c>
      <c r="GQ7" s="19">
        <v>0</v>
      </c>
      <c r="GR7" s="19">
        <v>0</v>
      </c>
      <c r="GS7" s="19">
        <v>1</v>
      </c>
      <c r="GT7" s="19">
        <v>0</v>
      </c>
      <c r="GU7" s="19">
        <v>1419</v>
      </c>
    </row>
    <row r="8" spans="1:203" ht="13.5" customHeight="1" x14ac:dyDescent="0.55000000000000004">
      <c r="A8" s="21" t="s">
        <v>44</v>
      </c>
      <c r="B8" s="22" t="s">
        <v>47</v>
      </c>
      <c r="C8" s="21" t="s">
        <v>48</v>
      </c>
      <c r="D8" s="23">
        <v>34819</v>
      </c>
      <c r="E8" s="23">
        <v>0</v>
      </c>
      <c r="F8" s="23">
        <v>0</v>
      </c>
      <c r="G8" s="23">
        <v>0</v>
      </c>
      <c r="H8" s="23">
        <v>0</v>
      </c>
      <c r="I8" s="23">
        <v>5272</v>
      </c>
      <c r="J8" s="23">
        <v>7485</v>
      </c>
      <c r="K8" s="23">
        <v>6446</v>
      </c>
      <c r="L8" s="23">
        <v>0</v>
      </c>
      <c r="M8" s="23">
        <v>15616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4" t="s">
        <v>223</v>
      </c>
      <c r="AQ8" s="24" t="s">
        <v>223</v>
      </c>
      <c r="AR8" s="23">
        <v>0</v>
      </c>
      <c r="AS8" s="24" t="s">
        <v>223</v>
      </c>
      <c r="AT8" s="24" t="s">
        <v>223</v>
      </c>
      <c r="AU8" s="23">
        <v>0</v>
      </c>
      <c r="AV8" s="24" t="s">
        <v>223</v>
      </c>
      <c r="AW8" s="23">
        <v>0</v>
      </c>
      <c r="AX8" s="24" t="s">
        <v>223</v>
      </c>
      <c r="AY8" s="23">
        <v>0</v>
      </c>
      <c r="AZ8" s="24" t="s">
        <v>223</v>
      </c>
      <c r="BA8" s="23">
        <v>0</v>
      </c>
      <c r="BB8" s="23">
        <v>1544</v>
      </c>
      <c r="BC8" s="23">
        <v>0</v>
      </c>
      <c r="BD8" s="23">
        <v>0</v>
      </c>
      <c r="BE8" s="23">
        <v>0</v>
      </c>
      <c r="BF8" s="23">
        <v>0</v>
      </c>
      <c r="BG8" s="23">
        <v>1544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4" t="s">
        <v>223</v>
      </c>
      <c r="BP8" s="24" t="s">
        <v>223</v>
      </c>
      <c r="BQ8" s="24" t="s">
        <v>223</v>
      </c>
      <c r="BR8" s="24" t="s">
        <v>223</v>
      </c>
      <c r="BS8" s="24" t="s">
        <v>223</v>
      </c>
      <c r="BT8" s="24" t="s">
        <v>223</v>
      </c>
      <c r="BU8" s="24" t="s">
        <v>223</v>
      </c>
      <c r="BV8" s="24" t="s">
        <v>223</v>
      </c>
      <c r="BW8" s="24" t="s">
        <v>223</v>
      </c>
      <c r="BX8" s="23">
        <v>0</v>
      </c>
      <c r="BY8" s="24" t="s">
        <v>223</v>
      </c>
      <c r="BZ8" s="23">
        <v>0</v>
      </c>
      <c r="CA8" s="23">
        <v>0</v>
      </c>
      <c r="CB8" s="24" t="s">
        <v>223</v>
      </c>
      <c r="CC8" s="24" t="s">
        <v>223</v>
      </c>
      <c r="CD8" s="24" t="s">
        <v>223</v>
      </c>
      <c r="CE8" s="24" t="s">
        <v>223</v>
      </c>
      <c r="CF8" s="24" t="s">
        <v>223</v>
      </c>
      <c r="CG8" s="24" t="s">
        <v>223</v>
      </c>
      <c r="CH8" s="24" t="s">
        <v>223</v>
      </c>
      <c r="CI8" s="24" t="s">
        <v>223</v>
      </c>
      <c r="CJ8" s="24" t="s">
        <v>223</v>
      </c>
      <c r="CK8" s="24" t="s">
        <v>223</v>
      </c>
      <c r="CL8" s="24" t="s">
        <v>223</v>
      </c>
      <c r="CM8" s="24" t="s">
        <v>223</v>
      </c>
      <c r="CN8" s="23">
        <v>0</v>
      </c>
      <c r="CO8" s="24" t="s">
        <v>223</v>
      </c>
      <c r="CP8" s="24" t="s">
        <v>223</v>
      </c>
      <c r="CQ8" s="24" t="s">
        <v>223</v>
      </c>
      <c r="CR8" s="24" t="s">
        <v>223</v>
      </c>
      <c r="CS8" s="24" t="s">
        <v>223</v>
      </c>
      <c r="CT8" s="24" t="s">
        <v>223</v>
      </c>
      <c r="CU8" s="24" t="s">
        <v>223</v>
      </c>
      <c r="CV8" s="24" t="s">
        <v>223</v>
      </c>
      <c r="CW8" s="23">
        <v>0</v>
      </c>
      <c r="CX8" s="24" t="s">
        <v>223</v>
      </c>
      <c r="CY8" s="23">
        <v>0</v>
      </c>
      <c r="CZ8" s="23">
        <v>0</v>
      </c>
      <c r="DA8" s="24" t="s">
        <v>223</v>
      </c>
      <c r="DB8" s="24" t="s">
        <v>223</v>
      </c>
      <c r="DC8" s="24" t="s">
        <v>223</v>
      </c>
      <c r="DD8" s="24" t="s">
        <v>223</v>
      </c>
      <c r="DE8" s="24" t="s">
        <v>223</v>
      </c>
      <c r="DF8" s="24" t="s">
        <v>223</v>
      </c>
      <c r="DG8" s="24" t="s">
        <v>223</v>
      </c>
      <c r="DH8" s="24" t="s">
        <v>223</v>
      </c>
      <c r="DI8" s="24" t="s">
        <v>223</v>
      </c>
      <c r="DJ8" s="24" t="s">
        <v>223</v>
      </c>
      <c r="DK8" s="24" t="s">
        <v>223</v>
      </c>
      <c r="DL8" s="24" t="s">
        <v>223</v>
      </c>
      <c r="DM8" s="24" t="s">
        <v>223</v>
      </c>
      <c r="DN8" s="23">
        <v>0</v>
      </c>
      <c r="DO8" s="24" t="s">
        <v>223</v>
      </c>
      <c r="DP8" s="24" t="s">
        <v>223</v>
      </c>
      <c r="DQ8" s="24" t="s">
        <v>223</v>
      </c>
      <c r="DR8" s="24" t="s">
        <v>223</v>
      </c>
      <c r="DS8" s="24" t="s">
        <v>223</v>
      </c>
      <c r="DT8" s="24" t="s">
        <v>223</v>
      </c>
      <c r="DU8" s="24" t="s">
        <v>223</v>
      </c>
      <c r="DV8" s="23">
        <v>0</v>
      </c>
      <c r="DW8" s="24" t="s">
        <v>223</v>
      </c>
      <c r="DX8" s="23">
        <v>0</v>
      </c>
      <c r="DY8" s="23">
        <v>0</v>
      </c>
      <c r="DZ8" s="24" t="s">
        <v>223</v>
      </c>
      <c r="EA8" s="24" t="s">
        <v>223</v>
      </c>
      <c r="EB8" s="24" t="s">
        <v>223</v>
      </c>
      <c r="EC8" s="24" t="s">
        <v>223</v>
      </c>
      <c r="ED8" s="24" t="s">
        <v>223</v>
      </c>
      <c r="EE8" s="24" t="s">
        <v>223</v>
      </c>
      <c r="EF8" s="24" t="s">
        <v>223</v>
      </c>
      <c r="EG8" s="24" t="s">
        <v>223</v>
      </c>
      <c r="EH8" s="24" t="s">
        <v>223</v>
      </c>
      <c r="EI8" s="24" t="s">
        <v>223</v>
      </c>
      <c r="EJ8" s="24" t="s">
        <v>223</v>
      </c>
      <c r="EK8" s="24" t="s">
        <v>223</v>
      </c>
      <c r="EL8" s="23">
        <v>0</v>
      </c>
      <c r="EM8" s="24" t="s">
        <v>223</v>
      </c>
      <c r="EN8" s="24" t="s">
        <v>223</v>
      </c>
      <c r="EO8" s="24" t="s">
        <v>223</v>
      </c>
      <c r="EP8" s="23">
        <v>0</v>
      </c>
      <c r="EQ8" s="24" t="s">
        <v>223</v>
      </c>
      <c r="ER8" s="24" t="s">
        <v>223</v>
      </c>
      <c r="ES8" s="24" t="s">
        <v>223</v>
      </c>
      <c r="ET8" s="24" t="s">
        <v>223</v>
      </c>
      <c r="EU8" s="23">
        <v>0</v>
      </c>
      <c r="EV8" s="24" t="s">
        <v>223</v>
      </c>
      <c r="EW8" s="23">
        <v>0</v>
      </c>
      <c r="EX8" s="23">
        <v>0</v>
      </c>
      <c r="EY8" s="23">
        <v>0</v>
      </c>
      <c r="EZ8" s="24" t="s">
        <v>223</v>
      </c>
      <c r="FA8" s="24" t="s">
        <v>223</v>
      </c>
      <c r="FB8" s="24" t="s">
        <v>223</v>
      </c>
      <c r="FC8" s="23">
        <v>0</v>
      </c>
      <c r="FD8" s="24" t="s">
        <v>223</v>
      </c>
      <c r="FE8" s="24" t="s">
        <v>223</v>
      </c>
      <c r="FF8" s="24" t="s">
        <v>223</v>
      </c>
      <c r="FG8" s="23">
        <v>0</v>
      </c>
      <c r="FH8" s="23">
        <v>0</v>
      </c>
      <c r="FI8" s="23">
        <v>0</v>
      </c>
      <c r="FJ8" s="24" t="s">
        <v>223</v>
      </c>
      <c r="FK8" s="24" t="s">
        <v>223</v>
      </c>
      <c r="FL8" s="24" t="s">
        <v>223</v>
      </c>
      <c r="FM8" s="24" t="s">
        <v>223</v>
      </c>
      <c r="FN8" s="23">
        <v>0</v>
      </c>
      <c r="FO8" s="23">
        <v>0</v>
      </c>
      <c r="FP8" s="24" t="s">
        <v>223</v>
      </c>
      <c r="FQ8" s="24" t="s">
        <v>223</v>
      </c>
      <c r="FR8" s="24" t="s">
        <v>223</v>
      </c>
      <c r="FS8" s="23">
        <v>0</v>
      </c>
      <c r="FT8" s="23">
        <v>0</v>
      </c>
      <c r="FU8" s="24" t="s">
        <v>223</v>
      </c>
      <c r="FV8" s="23">
        <v>0</v>
      </c>
      <c r="FW8" s="23">
        <v>33275</v>
      </c>
      <c r="FX8" s="23">
        <v>0</v>
      </c>
      <c r="FY8" s="23">
        <v>0</v>
      </c>
      <c r="FZ8" s="23">
        <v>0</v>
      </c>
      <c r="GA8" s="23">
        <v>0</v>
      </c>
      <c r="GB8" s="23">
        <v>3728</v>
      </c>
      <c r="GC8" s="23">
        <v>7485</v>
      </c>
      <c r="GD8" s="23">
        <v>6446</v>
      </c>
      <c r="GE8" s="23">
        <v>0</v>
      </c>
      <c r="GF8" s="23">
        <v>15616</v>
      </c>
      <c r="GG8" s="23">
        <v>0</v>
      </c>
      <c r="GH8" s="23">
        <v>0</v>
      </c>
      <c r="GI8" s="23">
        <v>0</v>
      </c>
      <c r="GJ8" s="23">
        <v>0</v>
      </c>
      <c r="GK8" s="23">
        <v>0</v>
      </c>
      <c r="GL8" s="24" t="s">
        <v>223</v>
      </c>
      <c r="GM8" s="24" t="s">
        <v>223</v>
      </c>
      <c r="GN8" s="24" t="s">
        <v>223</v>
      </c>
      <c r="GO8" s="23">
        <v>0</v>
      </c>
      <c r="GP8" s="23">
        <v>0</v>
      </c>
      <c r="GQ8" s="23">
        <v>0</v>
      </c>
      <c r="GR8" s="23">
        <v>0</v>
      </c>
      <c r="GS8" s="23">
        <v>0</v>
      </c>
      <c r="GT8" s="23">
        <v>0</v>
      </c>
      <c r="GU8" s="23">
        <v>0</v>
      </c>
    </row>
    <row r="9" spans="1:203" ht="13.5" customHeight="1" x14ac:dyDescent="0.55000000000000004">
      <c r="A9" s="21" t="s">
        <v>44</v>
      </c>
      <c r="B9" s="22" t="s">
        <v>49</v>
      </c>
      <c r="C9" s="21" t="s">
        <v>50</v>
      </c>
      <c r="D9" s="23">
        <v>21525</v>
      </c>
      <c r="E9" s="23">
        <v>0</v>
      </c>
      <c r="F9" s="23">
        <v>0</v>
      </c>
      <c r="G9" s="23">
        <v>0</v>
      </c>
      <c r="H9" s="23">
        <v>0</v>
      </c>
      <c r="I9" s="23">
        <v>3338</v>
      </c>
      <c r="J9" s="23">
        <v>3456</v>
      </c>
      <c r="K9" s="23">
        <v>1670</v>
      </c>
      <c r="L9" s="23">
        <v>0</v>
      </c>
      <c r="M9" s="23">
        <v>4440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8618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3</v>
      </c>
      <c r="AC9" s="23">
        <v>10403</v>
      </c>
      <c r="AD9" s="23">
        <v>0</v>
      </c>
      <c r="AE9" s="23">
        <v>0</v>
      </c>
      <c r="AF9" s="23">
        <v>0</v>
      </c>
      <c r="AG9" s="23">
        <v>0</v>
      </c>
      <c r="AH9" s="23">
        <v>1785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4" t="s">
        <v>223</v>
      </c>
      <c r="AQ9" s="24" t="s">
        <v>223</v>
      </c>
      <c r="AR9" s="23">
        <v>8618</v>
      </c>
      <c r="AS9" s="24" t="s">
        <v>223</v>
      </c>
      <c r="AT9" s="24" t="s">
        <v>223</v>
      </c>
      <c r="AU9" s="23">
        <v>0</v>
      </c>
      <c r="AV9" s="24" t="s">
        <v>223</v>
      </c>
      <c r="AW9" s="23">
        <v>0</v>
      </c>
      <c r="AX9" s="24" t="s">
        <v>223</v>
      </c>
      <c r="AY9" s="23">
        <v>0</v>
      </c>
      <c r="AZ9" s="24" t="s">
        <v>223</v>
      </c>
      <c r="BA9" s="23">
        <v>0</v>
      </c>
      <c r="BB9" s="23">
        <v>571</v>
      </c>
      <c r="BC9" s="23">
        <v>0</v>
      </c>
      <c r="BD9" s="23">
        <v>0</v>
      </c>
      <c r="BE9" s="23">
        <v>0</v>
      </c>
      <c r="BF9" s="23">
        <v>0</v>
      </c>
      <c r="BG9" s="23">
        <v>568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4" t="s">
        <v>223</v>
      </c>
      <c r="BP9" s="24" t="s">
        <v>223</v>
      </c>
      <c r="BQ9" s="24" t="s">
        <v>223</v>
      </c>
      <c r="BR9" s="24" t="s">
        <v>223</v>
      </c>
      <c r="BS9" s="24" t="s">
        <v>223</v>
      </c>
      <c r="BT9" s="24" t="s">
        <v>223</v>
      </c>
      <c r="BU9" s="24" t="s">
        <v>223</v>
      </c>
      <c r="BV9" s="24" t="s">
        <v>223</v>
      </c>
      <c r="BW9" s="24" t="s">
        <v>223</v>
      </c>
      <c r="BX9" s="23">
        <v>0</v>
      </c>
      <c r="BY9" s="24" t="s">
        <v>223</v>
      </c>
      <c r="BZ9" s="23">
        <v>3</v>
      </c>
      <c r="CA9" s="23">
        <v>0</v>
      </c>
      <c r="CB9" s="24" t="s">
        <v>223</v>
      </c>
      <c r="CC9" s="24" t="s">
        <v>223</v>
      </c>
      <c r="CD9" s="24" t="s">
        <v>223</v>
      </c>
      <c r="CE9" s="24" t="s">
        <v>223</v>
      </c>
      <c r="CF9" s="24" t="s">
        <v>223</v>
      </c>
      <c r="CG9" s="24" t="s">
        <v>223</v>
      </c>
      <c r="CH9" s="24" t="s">
        <v>223</v>
      </c>
      <c r="CI9" s="24" t="s">
        <v>223</v>
      </c>
      <c r="CJ9" s="24" t="s">
        <v>223</v>
      </c>
      <c r="CK9" s="24" t="s">
        <v>223</v>
      </c>
      <c r="CL9" s="24" t="s">
        <v>223</v>
      </c>
      <c r="CM9" s="24" t="s">
        <v>223</v>
      </c>
      <c r="CN9" s="23">
        <v>0</v>
      </c>
      <c r="CO9" s="24" t="s">
        <v>223</v>
      </c>
      <c r="CP9" s="24" t="s">
        <v>223</v>
      </c>
      <c r="CQ9" s="24" t="s">
        <v>223</v>
      </c>
      <c r="CR9" s="24" t="s">
        <v>223</v>
      </c>
      <c r="CS9" s="24" t="s">
        <v>223</v>
      </c>
      <c r="CT9" s="24" t="s">
        <v>223</v>
      </c>
      <c r="CU9" s="24" t="s">
        <v>223</v>
      </c>
      <c r="CV9" s="24" t="s">
        <v>223</v>
      </c>
      <c r="CW9" s="23">
        <v>0</v>
      </c>
      <c r="CX9" s="24" t="s">
        <v>223</v>
      </c>
      <c r="CY9" s="23">
        <v>0</v>
      </c>
      <c r="CZ9" s="23">
        <v>0</v>
      </c>
      <c r="DA9" s="24" t="s">
        <v>223</v>
      </c>
      <c r="DB9" s="24" t="s">
        <v>223</v>
      </c>
      <c r="DC9" s="24" t="s">
        <v>223</v>
      </c>
      <c r="DD9" s="24" t="s">
        <v>223</v>
      </c>
      <c r="DE9" s="24" t="s">
        <v>223</v>
      </c>
      <c r="DF9" s="24" t="s">
        <v>223</v>
      </c>
      <c r="DG9" s="24" t="s">
        <v>223</v>
      </c>
      <c r="DH9" s="24" t="s">
        <v>223</v>
      </c>
      <c r="DI9" s="24" t="s">
        <v>223</v>
      </c>
      <c r="DJ9" s="24" t="s">
        <v>223</v>
      </c>
      <c r="DK9" s="24" t="s">
        <v>223</v>
      </c>
      <c r="DL9" s="24" t="s">
        <v>223</v>
      </c>
      <c r="DM9" s="24" t="s">
        <v>223</v>
      </c>
      <c r="DN9" s="23">
        <v>0</v>
      </c>
      <c r="DO9" s="24" t="s">
        <v>223</v>
      </c>
      <c r="DP9" s="24" t="s">
        <v>223</v>
      </c>
      <c r="DQ9" s="24" t="s">
        <v>223</v>
      </c>
      <c r="DR9" s="24" t="s">
        <v>223</v>
      </c>
      <c r="DS9" s="24" t="s">
        <v>223</v>
      </c>
      <c r="DT9" s="24" t="s">
        <v>223</v>
      </c>
      <c r="DU9" s="24" t="s">
        <v>223</v>
      </c>
      <c r="DV9" s="23">
        <v>0</v>
      </c>
      <c r="DW9" s="24" t="s">
        <v>223</v>
      </c>
      <c r="DX9" s="23">
        <v>0</v>
      </c>
      <c r="DY9" s="23">
        <v>0</v>
      </c>
      <c r="DZ9" s="24" t="s">
        <v>223</v>
      </c>
      <c r="EA9" s="24" t="s">
        <v>223</v>
      </c>
      <c r="EB9" s="24" t="s">
        <v>223</v>
      </c>
      <c r="EC9" s="24" t="s">
        <v>223</v>
      </c>
      <c r="ED9" s="24" t="s">
        <v>223</v>
      </c>
      <c r="EE9" s="24" t="s">
        <v>223</v>
      </c>
      <c r="EF9" s="24" t="s">
        <v>223</v>
      </c>
      <c r="EG9" s="24" t="s">
        <v>223</v>
      </c>
      <c r="EH9" s="24" t="s">
        <v>223</v>
      </c>
      <c r="EI9" s="24" t="s">
        <v>223</v>
      </c>
      <c r="EJ9" s="24" t="s">
        <v>223</v>
      </c>
      <c r="EK9" s="24" t="s">
        <v>223</v>
      </c>
      <c r="EL9" s="23">
        <v>0</v>
      </c>
      <c r="EM9" s="24" t="s">
        <v>223</v>
      </c>
      <c r="EN9" s="24" t="s">
        <v>223</v>
      </c>
      <c r="EO9" s="24" t="s">
        <v>223</v>
      </c>
      <c r="EP9" s="23">
        <v>0</v>
      </c>
      <c r="EQ9" s="24" t="s">
        <v>223</v>
      </c>
      <c r="ER9" s="24" t="s">
        <v>223</v>
      </c>
      <c r="ES9" s="24" t="s">
        <v>223</v>
      </c>
      <c r="ET9" s="24" t="s">
        <v>223</v>
      </c>
      <c r="EU9" s="23">
        <v>0</v>
      </c>
      <c r="EV9" s="24" t="s">
        <v>223</v>
      </c>
      <c r="EW9" s="23">
        <v>0</v>
      </c>
      <c r="EX9" s="23">
        <v>0</v>
      </c>
      <c r="EY9" s="23">
        <v>0</v>
      </c>
      <c r="EZ9" s="24" t="s">
        <v>223</v>
      </c>
      <c r="FA9" s="24" t="s">
        <v>223</v>
      </c>
      <c r="FB9" s="24" t="s">
        <v>223</v>
      </c>
      <c r="FC9" s="23">
        <v>0</v>
      </c>
      <c r="FD9" s="24" t="s">
        <v>223</v>
      </c>
      <c r="FE9" s="24" t="s">
        <v>223</v>
      </c>
      <c r="FF9" s="24" t="s">
        <v>223</v>
      </c>
      <c r="FG9" s="23">
        <v>0</v>
      </c>
      <c r="FH9" s="23">
        <v>0</v>
      </c>
      <c r="FI9" s="23">
        <v>0</v>
      </c>
      <c r="FJ9" s="24" t="s">
        <v>223</v>
      </c>
      <c r="FK9" s="24" t="s">
        <v>223</v>
      </c>
      <c r="FL9" s="24" t="s">
        <v>223</v>
      </c>
      <c r="FM9" s="24" t="s">
        <v>223</v>
      </c>
      <c r="FN9" s="23">
        <v>0</v>
      </c>
      <c r="FO9" s="23">
        <v>0</v>
      </c>
      <c r="FP9" s="24" t="s">
        <v>223</v>
      </c>
      <c r="FQ9" s="24" t="s">
        <v>223</v>
      </c>
      <c r="FR9" s="24" t="s">
        <v>223</v>
      </c>
      <c r="FS9" s="23">
        <v>0</v>
      </c>
      <c r="FT9" s="23">
        <v>0</v>
      </c>
      <c r="FU9" s="24" t="s">
        <v>223</v>
      </c>
      <c r="FV9" s="23">
        <v>0</v>
      </c>
      <c r="FW9" s="23">
        <v>10551</v>
      </c>
      <c r="FX9" s="23">
        <v>0</v>
      </c>
      <c r="FY9" s="23">
        <v>0</v>
      </c>
      <c r="FZ9" s="23">
        <v>0</v>
      </c>
      <c r="GA9" s="23">
        <v>0</v>
      </c>
      <c r="GB9" s="23">
        <v>985</v>
      </c>
      <c r="GC9" s="23">
        <v>3456</v>
      </c>
      <c r="GD9" s="23">
        <v>1670</v>
      </c>
      <c r="GE9" s="23">
        <v>0</v>
      </c>
      <c r="GF9" s="23">
        <v>4440</v>
      </c>
      <c r="GG9" s="23">
        <v>0</v>
      </c>
      <c r="GH9" s="23">
        <v>0</v>
      </c>
      <c r="GI9" s="23">
        <v>0</v>
      </c>
      <c r="GJ9" s="23">
        <v>0</v>
      </c>
      <c r="GK9" s="23">
        <v>0</v>
      </c>
      <c r="GL9" s="24" t="s">
        <v>223</v>
      </c>
      <c r="GM9" s="24" t="s">
        <v>223</v>
      </c>
      <c r="GN9" s="24" t="s">
        <v>223</v>
      </c>
      <c r="GO9" s="23">
        <v>0</v>
      </c>
      <c r="GP9" s="23">
        <v>0</v>
      </c>
      <c r="GQ9" s="23">
        <v>0</v>
      </c>
      <c r="GR9" s="23">
        <v>0</v>
      </c>
      <c r="GS9" s="23">
        <v>0</v>
      </c>
      <c r="GT9" s="23">
        <v>0</v>
      </c>
      <c r="GU9" s="23">
        <v>0</v>
      </c>
    </row>
    <row r="10" spans="1:203" ht="13.5" customHeight="1" x14ac:dyDescent="0.55000000000000004">
      <c r="A10" s="21" t="s">
        <v>44</v>
      </c>
      <c r="B10" s="22" t="s">
        <v>51</v>
      </c>
      <c r="C10" s="21" t="s">
        <v>52</v>
      </c>
      <c r="D10" s="23">
        <v>3633</v>
      </c>
      <c r="E10" s="23">
        <v>0</v>
      </c>
      <c r="F10" s="23">
        <v>0</v>
      </c>
      <c r="G10" s="23">
        <v>0</v>
      </c>
      <c r="H10" s="23">
        <v>0</v>
      </c>
      <c r="I10" s="23">
        <v>698</v>
      </c>
      <c r="J10" s="23">
        <v>803</v>
      </c>
      <c r="K10" s="23">
        <v>418</v>
      </c>
      <c r="L10" s="23">
        <v>0</v>
      </c>
      <c r="M10" s="23">
        <v>1517</v>
      </c>
      <c r="N10" s="23">
        <v>0</v>
      </c>
      <c r="O10" s="23">
        <v>156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41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4" t="s">
        <v>223</v>
      </c>
      <c r="AQ10" s="24" t="s">
        <v>223</v>
      </c>
      <c r="AR10" s="23">
        <v>0</v>
      </c>
      <c r="AS10" s="24" t="s">
        <v>223</v>
      </c>
      <c r="AT10" s="24" t="s">
        <v>223</v>
      </c>
      <c r="AU10" s="23">
        <v>0</v>
      </c>
      <c r="AV10" s="24" t="s">
        <v>223</v>
      </c>
      <c r="AW10" s="23">
        <v>0</v>
      </c>
      <c r="AX10" s="24" t="s">
        <v>223</v>
      </c>
      <c r="AY10" s="23">
        <v>0</v>
      </c>
      <c r="AZ10" s="24" t="s">
        <v>223</v>
      </c>
      <c r="BA10" s="23">
        <v>0</v>
      </c>
      <c r="BB10" s="23">
        <v>348</v>
      </c>
      <c r="BC10" s="23">
        <v>0</v>
      </c>
      <c r="BD10" s="23">
        <v>0</v>
      </c>
      <c r="BE10" s="23">
        <v>0</v>
      </c>
      <c r="BF10" s="23">
        <v>0</v>
      </c>
      <c r="BG10" s="23">
        <v>348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4" t="s">
        <v>223</v>
      </c>
      <c r="BP10" s="24" t="s">
        <v>223</v>
      </c>
      <c r="BQ10" s="24" t="s">
        <v>223</v>
      </c>
      <c r="BR10" s="24" t="s">
        <v>223</v>
      </c>
      <c r="BS10" s="24" t="s">
        <v>223</v>
      </c>
      <c r="BT10" s="24" t="s">
        <v>223</v>
      </c>
      <c r="BU10" s="24" t="s">
        <v>223</v>
      </c>
      <c r="BV10" s="24" t="s">
        <v>223</v>
      </c>
      <c r="BW10" s="24" t="s">
        <v>223</v>
      </c>
      <c r="BX10" s="23">
        <v>0</v>
      </c>
      <c r="BY10" s="24" t="s">
        <v>223</v>
      </c>
      <c r="BZ10" s="23">
        <v>0</v>
      </c>
      <c r="CA10" s="23">
        <v>0</v>
      </c>
      <c r="CB10" s="24" t="s">
        <v>223</v>
      </c>
      <c r="CC10" s="24" t="s">
        <v>223</v>
      </c>
      <c r="CD10" s="24" t="s">
        <v>223</v>
      </c>
      <c r="CE10" s="24" t="s">
        <v>223</v>
      </c>
      <c r="CF10" s="24" t="s">
        <v>223</v>
      </c>
      <c r="CG10" s="24" t="s">
        <v>223</v>
      </c>
      <c r="CH10" s="24" t="s">
        <v>223</v>
      </c>
      <c r="CI10" s="24" t="s">
        <v>223</v>
      </c>
      <c r="CJ10" s="24" t="s">
        <v>223</v>
      </c>
      <c r="CK10" s="24" t="s">
        <v>223</v>
      </c>
      <c r="CL10" s="24" t="s">
        <v>223</v>
      </c>
      <c r="CM10" s="24" t="s">
        <v>223</v>
      </c>
      <c r="CN10" s="23">
        <v>0</v>
      </c>
      <c r="CO10" s="24" t="s">
        <v>223</v>
      </c>
      <c r="CP10" s="24" t="s">
        <v>223</v>
      </c>
      <c r="CQ10" s="24" t="s">
        <v>223</v>
      </c>
      <c r="CR10" s="24" t="s">
        <v>223</v>
      </c>
      <c r="CS10" s="24" t="s">
        <v>223</v>
      </c>
      <c r="CT10" s="24" t="s">
        <v>223</v>
      </c>
      <c r="CU10" s="24" t="s">
        <v>223</v>
      </c>
      <c r="CV10" s="24" t="s">
        <v>223</v>
      </c>
      <c r="CW10" s="23">
        <v>0</v>
      </c>
      <c r="CX10" s="24" t="s">
        <v>223</v>
      </c>
      <c r="CY10" s="23">
        <v>0</v>
      </c>
      <c r="CZ10" s="23">
        <v>0</v>
      </c>
      <c r="DA10" s="24" t="s">
        <v>223</v>
      </c>
      <c r="DB10" s="24" t="s">
        <v>223</v>
      </c>
      <c r="DC10" s="24" t="s">
        <v>223</v>
      </c>
      <c r="DD10" s="24" t="s">
        <v>223</v>
      </c>
      <c r="DE10" s="24" t="s">
        <v>223</v>
      </c>
      <c r="DF10" s="24" t="s">
        <v>223</v>
      </c>
      <c r="DG10" s="24" t="s">
        <v>223</v>
      </c>
      <c r="DH10" s="24" t="s">
        <v>223</v>
      </c>
      <c r="DI10" s="24" t="s">
        <v>223</v>
      </c>
      <c r="DJ10" s="24" t="s">
        <v>223</v>
      </c>
      <c r="DK10" s="24" t="s">
        <v>223</v>
      </c>
      <c r="DL10" s="24" t="s">
        <v>223</v>
      </c>
      <c r="DM10" s="24" t="s">
        <v>223</v>
      </c>
      <c r="DN10" s="23">
        <v>0</v>
      </c>
      <c r="DO10" s="24" t="s">
        <v>223</v>
      </c>
      <c r="DP10" s="24" t="s">
        <v>223</v>
      </c>
      <c r="DQ10" s="24" t="s">
        <v>223</v>
      </c>
      <c r="DR10" s="24" t="s">
        <v>223</v>
      </c>
      <c r="DS10" s="24" t="s">
        <v>223</v>
      </c>
      <c r="DT10" s="24" t="s">
        <v>223</v>
      </c>
      <c r="DU10" s="24" t="s">
        <v>223</v>
      </c>
      <c r="DV10" s="23">
        <v>0</v>
      </c>
      <c r="DW10" s="24" t="s">
        <v>223</v>
      </c>
      <c r="DX10" s="23">
        <v>0</v>
      </c>
      <c r="DY10" s="23">
        <v>0</v>
      </c>
      <c r="DZ10" s="24" t="s">
        <v>223</v>
      </c>
      <c r="EA10" s="24" t="s">
        <v>223</v>
      </c>
      <c r="EB10" s="24" t="s">
        <v>223</v>
      </c>
      <c r="EC10" s="24" t="s">
        <v>223</v>
      </c>
      <c r="ED10" s="24" t="s">
        <v>223</v>
      </c>
      <c r="EE10" s="24" t="s">
        <v>223</v>
      </c>
      <c r="EF10" s="24" t="s">
        <v>223</v>
      </c>
      <c r="EG10" s="24" t="s">
        <v>223</v>
      </c>
      <c r="EH10" s="24" t="s">
        <v>223</v>
      </c>
      <c r="EI10" s="24" t="s">
        <v>223</v>
      </c>
      <c r="EJ10" s="24" t="s">
        <v>223</v>
      </c>
      <c r="EK10" s="24" t="s">
        <v>223</v>
      </c>
      <c r="EL10" s="23">
        <v>0</v>
      </c>
      <c r="EM10" s="24" t="s">
        <v>223</v>
      </c>
      <c r="EN10" s="24" t="s">
        <v>223</v>
      </c>
      <c r="EO10" s="24" t="s">
        <v>223</v>
      </c>
      <c r="EP10" s="23">
        <v>0</v>
      </c>
      <c r="EQ10" s="24" t="s">
        <v>223</v>
      </c>
      <c r="ER10" s="24" t="s">
        <v>223</v>
      </c>
      <c r="ES10" s="24" t="s">
        <v>223</v>
      </c>
      <c r="ET10" s="24" t="s">
        <v>223</v>
      </c>
      <c r="EU10" s="23">
        <v>0</v>
      </c>
      <c r="EV10" s="24" t="s">
        <v>223</v>
      </c>
      <c r="EW10" s="23">
        <v>0</v>
      </c>
      <c r="EX10" s="23">
        <v>0</v>
      </c>
      <c r="EY10" s="23">
        <v>0</v>
      </c>
      <c r="EZ10" s="24" t="s">
        <v>223</v>
      </c>
      <c r="FA10" s="24" t="s">
        <v>223</v>
      </c>
      <c r="FB10" s="24" t="s">
        <v>223</v>
      </c>
      <c r="FC10" s="23">
        <v>0</v>
      </c>
      <c r="FD10" s="24" t="s">
        <v>223</v>
      </c>
      <c r="FE10" s="24" t="s">
        <v>223</v>
      </c>
      <c r="FF10" s="24" t="s">
        <v>223</v>
      </c>
      <c r="FG10" s="23">
        <v>0</v>
      </c>
      <c r="FH10" s="23">
        <v>0</v>
      </c>
      <c r="FI10" s="23">
        <v>0</v>
      </c>
      <c r="FJ10" s="24" t="s">
        <v>223</v>
      </c>
      <c r="FK10" s="24" t="s">
        <v>223</v>
      </c>
      <c r="FL10" s="24" t="s">
        <v>223</v>
      </c>
      <c r="FM10" s="24" t="s">
        <v>223</v>
      </c>
      <c r="FN10" s="23">
        <v>0</v>
      </c>
      <c r="FO10" s="23">
        <v>0</v>
      </c>
      <c r="FP10" s="24" t="s">
        <v>223</v>
      </c>
      <c r="FQ10" s="24" t="s">
        <v>223</v>
      </c>
      <c r="FR10" s="24" t="s">
        <v>223</v>
      </c>
      <c r="FS10" s="23">
        <v>0</v>
      </c>
      <c r="FT10" s="23">
        <v>0</v>
      </c>
      <c r="FU10" s="24" t="s">
        <v>223</v>
      </c>
      <c r="FV10" s="23">
        <v>0</v>
      </c>
      <c r="FW10" s="23">
        <v>3285</v>
      </c>
      <c r="FX10" s="23">
        <v>0</v>
      </c>
      <c r="FY10" s="23">
        <v>0</v>
      </c>
      <c r="FZ10" s="23">
        <v>0</v>
      </c>
      <c r="GA10" s="23">
        <v>0</v>
      </c>
      <c r="GB10" s="23">
        <v>350</v>
      </c>
      <c r="GC10" s="23">
        <v>803</v>
      </c>
      <c r="GD10" s="23">
        <v>418</v>
      </c>
      <c r="GE10" s="23">
        <v>0</v>
      </c>
      <c r="GF10" s="23">
        <v>1517</v>
      </c>
      <c r="GG10" s="23">
        <v>0</v>
      </c>
      <c r="GH10" s="23">
        <v>156</v>
      </c>
      <c r="GI10" s="23">
        <v>0</v>
      </c>
      <c r="GJ10" s="23">
        <v>0</v>
      </c>
      <c r="GK10" s="23">
        <v>0</v>
      </c>
      <c r="GL10" s="24" t="s">
        <v>223</v>
      </c>
      <c r="GM10" s="24" t="s">
        <v>223</v>
      </c>
      <c r="GN10" s="24" t="s">
        <v>223</v>
      </c>
      <c r="GO10" s="23">
        <v>0</v>
      </c>
      <c r="GP10" s="23">
        <v>0</v>
      </c>
      <c r="GQ10" s="23">
        <v>0</v>
      </c>
      <c r="GR10" s="23">
        <v>0</v>
      </c>
      <c r="GS10" s="23">
        <v>0</v>
      </c>
      <c r="GT10" s="23">
        <v>0</v>
      </c>
      <c r="GU10" s="23">
        <v>41</v>
      </c>
    </row>
    <row r="11" spans="1:203" ht="13.5" customHeight="1" x14ac:dyDescent="0.55000000000000004">
      <c r="A11" s="21" t="s">
        <v>44</v>
      </c>
      <c r="B11" s="22" t="s">
        <v>53</v>
      </c>
      <c r="C11" s="21" t="s">
        <v>54</v>
      </c>
      <c r="D11" s="23">
        <v>5948</v>
      </c>
      <c r="E11" s="23">
        <v>0</v>
      </c>
      <c r="F11" s="23">
        <v>0</v>
      </c>
      <c r="G11" s="23">
        <v>0</v>
      </c>
      <c r="H11" s="23">
        <v>0</v>
      </c>
      <c r="I11" s="23">
        <v>691</v>
      </c>
      <c r="J11" s="23">
        <v>1847</v>
      </c>
      <c r="K11" s="23">
        <v>403</v>
      </c>
      <c r="L11" s="23">
        <v>0</v>
      </c>
      <c r="M11" s="23">
        <v>3007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4" t="s">
        <v>223</v>
      </c>
      <c r="AQ11" s="24" t="s">
        <v>223</v>
      </c>
      <c r="AR11" s="23">
        <v>0</v>
      </c>
      <c r="AS11" s="24" t="s">
        <v>223</v>
      </c>
      <c r="AT11" s="24" t="s">
        <v>223</v>
      </c>
      <c r="AU11" s="23">
        <v>0</v>
      </c>
      <c r="AV11" s="24" t="s">
        <v>223</v>
      </c>
      <c r="AW11" s="23">
        <v>0</v>
      </c>
      <c r="AX11" s="24" t="s">
        <v>223</v>
      </c>
      <c r="AY11" s="23">
        <v>0</v>
      </c>
      <c r="AZ11" s="24" t="s">
        <v>223</v>
      </c>
      <c r="BA11" s="23">
        <v>0</v>
      </c>
      <c r="BB11" s="23">
        <v>353</v>
      </c>
      <c r="BC11" s="23">
        <v>0</v>
      </c>
      <c r="BD11" s="23">
        <v>0</v>
      </c>
      <c r="BE11" s="23">
        <v>0</v>
      </c>
      <c r="BF11" s="23">
        <v>0</v>
      </c>
      <c r="BG11" s="23">
        <v>353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4" t="s">
        <v>223</v>
      </c>
      <c r="BP11" s="24" t="s">
        <v>223</v>
      </c>
      <c r="BQ11" s="24" t="s">
        <v>223</v>
      </c>
      <c r="BR11" s="24" t="s">
        <v>223</v>
      </c>
      <c r="BS11" s="24" t="s">
        <v>223</v>
      </c>
      <c r="BT11" s="24" t="s">
        <v>223</v>
      </c>
      <c r="BU11" s="24" t="s">
        <v>223</v>
      </c>
      <c r="BV11" s="24" t="s">
        <v>223</v>
      </c>
      <c r="BW11" s="24" t="s">
        <v>223</v>
      </c>
      <c r="BX11" s="23">
        <v>0</v>
      </c>
      <c r="BY11" s="24" t="s">
        <v>223</v>
      </c>
      <c r="BZ11" s="23">
        <v>0</v>
      </c>
      <c r="CA11" s="23">
        <v>0</v>
      </c>
      <c r="CB11" s="24" t="s">
        <v>223</v>
      </c>
      <c r="CC11" s="24" t="s">
        <v>223</v>
      </c>
      <c r="CD11" s="24" t="s">
        <v>223</v>
      </c>
      <c r="CE11" s="24" t="s">
        <v>223</v>
      </c>
      <c r="CF11" s="24" t="s">
        <v>223</v>
      </c>
      <c r="CG11" s="24" t="s">
        <v>223</v>
      </c>
      <c r="CH11" s="24" t="s">
        <v>223</v>
      </c>
      <c r="CI11" s="24" t="s">
        <v>223</v>
      </c>
      <c r="CJ11" s="24" t="s">
        <v>223</v>
      </c>
      <c r="CK11" s="24" t="s">
        <v>223</v>
      </c>
      <c r="CL11" s="24" t="s">
        <v>223</v>
      </c>
      <c r="CM11" s="24" t="s">
        <v>223</v>
      </c>
      <c r="CN11" s="23">
        <v>0</v>
      </c>
      <c r="CO11" s="24" t="s">
        <v>223</v>
      </c>
      <c r="CP11" s="24" t="s">
        <v>223</v>
      </c>
      <c r="CQ11" s="24" t="s">
        <v>223</v>
      </c>
      <c r="CR11" s="24" t="s">
        <v>223</v>
      </c>
      <c r="CS11" s="24" t="s">
        <v>223</v>
      </c>
      <c r="CT11" s="24" t="s">
        <v>223</v>
      </c>
      <c r="CU11" s="24" t="s">
        <v>223</v>
      </c>
      <c r="CV11" s="24" t="s">
        <v>223</v>
      </c>
      <c r="CW11" s="23">
        <v>0</v>
      </c>
      <c r="CX11" s="24" t="s">
        <v>223</v>
      </c>
      <c r="CY11" s="23">
        <v>0</v>
      </c>
      <c r="CZ11" s="23">
        <v>0</v>
      </c>
      <c r="DA11" s="24" t="s">
        <v>223</v>
      </c>
      <c r="DB11" s="24" t="s">
        <v>223</v>
      </c>
      <c r="DC11" s="24" t="s">
        <v>223</v>
      </c>
      <c r="DD11" s="24" t="s">
        <v>223</v>
      </c>
      <c r="DE11" s="24" t="s">
        <v>223</v>
      </c>
      <c r="DF11" s="24" t="s">
        <v>223</v>
      </c>
      <c r="DG11" s="24" t="s">
        <v>223</v>
      </c>
      <c r="DH11" s="24" t="s">
        <v>223</v>
      </c>
      <c r="DI11" s="24" t="s">
        <v>223</v>
      </c>
      <c r="DJ11" s="24" t="s">
        <v>223</v>
      </c>
      <c r="DK11" s="24" t="s">
        <v>223</v>
      </c>
      <c r="DL11" s="24" t="s">
        <v>223</v>
      </c>
      <c r="DM11" s="24" t="s">
        <v>223</v>
      </c>
      <c r="DN11" s="23">
        <v>0</v>
      </c>
      <c r="DO11" s="24" t="s">
        <v>223</v>
      </c>
      <c r="DP11" s="24" t="s">
        <v>223</v>
      </c>
      <c r="DQ11" s="24" t="s">
        <v>223</v>
      </c>
      <c r="DR11" s="24" t="s">
        <v>223</v>
      </c>
      <c r="DS11" s="24" t="s">
        <v>223</v>
      </c>
      <c r="DT11" s="24" t="s">
        <v>223</v>
      </c>
      <c r="DU11" s="24" t="s">
        <v>223</v>
      </c>
      <c r="DV11" s="23">
        <v>0</v>
      </c>
      <c r="DW11" s="24" t="s">
        <v>223</v>
      </c>
      <c r="DX11" s="23">
        <v>0</v>
      </c>
      <c r="DY11" s="23">
        <v>0</v>
      </c>
      <c r="DZ11" s="24" t="s">
        <v>223</v>
      </c>
      <c r="EA11" s="24" t="s">
        <v>223</v>
      </c>
      <c r="EB11" s="24" t="s">
        <v>223</v>
      </c>
      <c r="EC11" s="24" t="s">
        <v>223</v>
      </c>
      <c r="ED11" s="24" t="s">
        <v>223</v>
      </c>
      <c r="EE11" s="24" t="s">
        <v>223</v>
      </c>
      <c r="EF11" s="24" t="s">
        <v>223</v>
      </c>
      <c r="EG11" s="24" t="s">
        <v>223</v>
      </c>
      <c r="EH11" s="24" t="s">
        <v>223</v>
      </c>
      <c r="EI11" s="24" t="s">
        <v>223</v>
      </c>
      <c r="EJ11" s="24" t="s">
        <v>223</v>
      </c>
      <c r="EK11" s="24" t="s">
        <v>223</v>
      </c>
      <c r="EL11" s="23">
        <v>0</v>
      </c>
      <c r="EM11" s="24" t="s">
        <v>223</v>
      </c>
      <c r="EN11" s="24" t="s">
        <v>223</v>
      </c>
      <c r="EO11" s="24" t="s">
        <v>223</v>
      </c>
      <c r="EP11" s="23">
        <v>0</v>
      </c>
      <c r="EQ11" s="24" t="s">
        <v>223</v>
      </c>
      <c r="ER11" s="24" t="s">
        <v>223</v>
      </c>
      <c r="ES11" s="24" t="s">
        <v>223</v>
      </c>
      <c r="ET11" s="24" t="s">
        <v>223</v>
      </c>
      <c r="EU11" s="23">
        <v>0</v>
      </c>
      <c r="EV11" s="24" t="s">
        <v>223</v>
      </c>
      <c r="EW11" s="23">
        <v>0</v>
      </c>
      <c r="EX11" s="23">
        <v>0</v>
      </c>
      <c r="EY11" s="23">
        <v>0</v>
      </c>
      <c r="EZ11" s="24" t="s">
        <v>223</v>
      </c>
      <c r="FA11" s="24" t="s">
        <v>223</v>
      </c>
      <c r="FB11" s="24" t="s">
        <v>223</v>
      </c>
      <c r="FC11" s="23">
        <v>0</v>
      </c>
      <c r="FD11" s="24" t="s">
        <v>223</v>
      </c>
      <c r="FE11" s="24" t="s">
        <v>223</v>
      </c>
      <c r="FF11" s="24" t="s">
        <v>223</v>
      </c>
      <c r="FG11" s="23">
        <v>0</v>
      </c>
      <c r="FH11" s="23">
        <v>0</v>
      </c>
      <c r="FI11" s="23">
        <v>0</v>
      </c>
      <c r="FJ11" s="24" t="s">
        <v>223</v>
      </c>
      <c r="FK11" s="24" t="s">
        <v>223</v>
      </c>
      <c r="FL11" s="24" t="s">
        <v>223</v>
      </c>
      <c r="FM11" s="24" t="s">
        <v>223</v>
      </c>
      <c r="FN11" s="23">
        <v>0</v>
      </c>
      <c r="FO11" s="23">
        <v>0</v>
      </c>
      <c r="FP11" s="24" t="s">
        <v>223</v>
      </c>
      <c r="FQ11" s="24" t="s">
        <v>223</v>
      </c>
      <c r="FR11" s="24" t="s">
        <v>223</v>
      </c>
      <c r="FS11" s="23">
        <v>0</v>
      </c>
      <c r="FT11" s="23">
        <v>0</v>
      </c>
      <c r="FU11" s="24" t="s">
        <v>223</v>
      </c>
      <c r="FV11" s="23">
        <v>0</v>
      </c>
      <c r="FW11" s="23">
        <v>5595</v>
      </c>
      <c r="FX11" s="23">
        <v>0</v>
      </c>
      <c r="FY11" s="23">
        <v>0</v>
      </c>
      <c r="FZ11" s="23">
        <v>0</v>
      </c>
      <c r="GA11" s="23">
        <v>0</v>
      </c>
      <c r="GB11" s="23">
        <v>338</v>
      </c>
      <c r="GC11" s="23">
        <v>1847</v>
      </c>
      <c r="GD11" s="23">
        <v>403</v>
      </c>
      <c r="GE11" s="23">
        <v>0</v>
      </c>
      <c r="GF11" s="23">
        <v>3007</v>
      </c>
      <c r="GG11" s="23">
        <v>0</v>
      </c>
      <c r="GH11" s="23">
        <v>0</v>
      </c>
      <c r="GI11" s="23">
        <v>0</v>
      </c>
      <c r="GJ11" s="23">
        <v>0</v>
      </c>
      <c r="GK11" s="23">
        <v>0</v>
      </c>
      <c r="GL11" s="24" t="s">
        <v>223</v>
      </c>
      <c r="GM11" s="24" t="s">
        <v>223</v>
      </c>
      <c r="GN11" s="24" t="s">
        <v>223</v>
      </c>
      <c r="GO11" s="23">
        <v>0</v>
      </c>
      <c r="GP11" s="23">
        <v>0</v>
      </c>
      <c r="GQ11" s="23">
        <v>0</v>
      </c>
      <c r="GR11" s="23">
        <v>0</v>
      </c>
      <c r="GS11" s="23">
        <v>0</v>
      </c>
      <c r="GT11" s="23">
        <v>0</v>
      </c>
      <c r="GU11" s="23">
        <v>0</v>
      </c>
    </row>
    <row r="12" spans="1:203" ht="13.5" customHeight="1" x14ac:dyDescent="0.55000000000000004">
      <c r="A12" s="21" t="s">
        <v>44</v>
      </c>
      <c r="B12" s="22" t="s">
        <v>55</v>
      </c>
      <c r="C12" s="21" t="s">
        <v>56</v>
      </c>
      <c r="D12" s="23">
        <v>2790</v>
      </c>
      <c r="E12" s="23">
        <v>629</v>
      </c>
      <c r="F12" s="23">
        <v>6</v>
      </c>
      <c r="G12" s="23">
        <v>601</v>
      </c>
      <c r="H12" s="23">
        <v>0</v>
      </c>
      <c r="I12" s="23">
        <v>586</v>
      </c>
      <c r="J12" s="23">
        <v>390</v>
      </c>
      <c r="K12" s="23">
        <v>259</v>
      </c>
      <c r="L12" s="23">
        <v>0</v>
      </c>
      <c r="M12" s="23">
        <v>285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34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4" t="s">
        <v>223</v>
      </c>
      <c r="AQ12" s="24" t="s">
        <v>223</v>
      </c>
      <c r="AR12" s="23">
        <v>0</v>
      </c>
      <c r="AS12" s="24" t="s">
        <v>223</v>
      </c>
      <c r="AT12" s="24" t="s">
        <v>223</v>
      </c>
      <c r="AU12" s="23">
        <v>0</v>
      </c>
      <c r="AV12" s="24" t="s">
        <v>223</v>
      </c>
      <c r="AW12" s="23">
        <v>0</v>
      </c>
      <c r="AX12" s="24" t="s">
        <v>223</v>
      </c>
      <c r="AY12" s="23">
        <v>0</v>
      </c>
      <c r="AZ12" s="24" t="s">
        <v>223</v>
      </c>
      <c r="BA12" s="23">
        <v>0</v>
      </c>
      <c r="BB12" s="23">
        <v>160</v>
      </c>
      <c r="BC12" s="23">
        <v>0</v>
      </c>
      <c r="BD12" s="23">
        <v>0</v>
      </c>
      <c r="BE12" s="23">
        <v>0</v>
      </c>
      <c r="BF12" s="23">
        <v>0</v>
      </c>
      <c r="BG12" s="23">
        <v>160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4" t="s">
        <v>223</v>
      </c>
      <c r="BP12" s="24" t="s">
        <v>223</v>
      </c>
      <c r="BQ12" s="24" t="s">
        <v>223</v>
      </c>
      <c r="BR12" s="24" t="s">
        <v>223</v>
      </c>
      <c r="BS12" s="24" t="s">
        <v>223</v>
      </c>
      <c r="BT12" s="24" t="s">
        <v>223</v>
      </c>
      <c r="BU12" s="24" t="s">
        <v>223</v>
      </c>
      <c r="BV12" s="24" t="s">
        <v>223</v>
      </c>
      <c r="BW12" s="24" t="s">
        <v>223</v>
      </c>
      <c r="BX12" s="23">
        <v>0</v>
      </c>
      <c r="BY12" s="24" t="s">
        <v>223</v>
      </c>
      <c r="BZ12" s="23">
        <v>0</v>
      </c>
      <c r="CA12" s="23">
        <v>0</v>
      </c>
      <c r="CB12" s="24" t="s">
        <v>223</v>
      </c>
      <c r="CC12" s="24" t="s">
        <v>223</v>
      </c>
      <c r="CD12" s="24" t="s">
        <v>223</v>
      </c>
      <c r="CE12" s="24" t="s">
        <v>223</v>
      </c>
      <c r="CF12" s="24" t="s">
        <v>223</v>
      </c>
      <c r="CG12" s="24" t="s">
        <v>223</v>
      </c>
      <c r="CH12" s="24" t="s">
        <v>223</v>
      </c>
      <c r="CI12" s="24" t="s">
        <v>223</v>
      </c>
      <c r="CJ12" s="24" t="s">
        <v>223</v>
      </c>
      <c r="CK12" s="24" t="s">
        <v>223</v>
      </c>
      <c r="CL12" s="24" t="s">
        <v>223</v>
      </c>
      <c r="CM12" s="24" t="s">
        <v>223</v>
      </c>
      <c r="CN12" s="23">
        <v>0</v>
      </c>
      <c r="CO12" s="24" t="s">
        <v>223</v>
      </c>
      <c r="CP12" s="24" t="s">
        <v>223</v>
      </c>
      <c r="CQ12" s="24" t="s">
        <v>223</v>
      </c>
      <c r="CR12" s="24" t="s">
        <v>223</v>
      </c>
      <c r="CS12" s="24" t="s">
        <v>223</v>
      </c>
      <c r="CT12" s="24" t="s">
        <v>223</v>
      </c>
      <c r="CU12" s="24" t="s">
        <v>223</v>
      </c>
      <c r="CV12" s="24" t="s">
        <v>223</v>
      </c>
      <c r="CW12" s="23">
        <v>0</v>
      </c>
      <c r="CX12" s="24" t="s">
        <v>223</v>
      </c>
      <c r="CY12" s="23">
        <v>0</v>
      </c>
      <c r="CZ12" s="23">
        <v>0</v>
      </c>
      <c r="DA12" s="24" t="s">
        <v>223</v>
      </c>
      <c r="DB12" s="24" t="s">
        <v>223</v>
      </c>
      <c r="DC12" s="24" t="s">
        <v>223</v>
      </c>
      <c r="DD12" s="24" t="s">
        <v>223</v>
      </c>
      <c r="DE12" s="24" t="s">
        <v>223</v>
      </c>
      <c r="DF12" s="24" t="s">
        <v>223</v>
      </c>
      <c r="DG12" s="24" t="s">
        <v>223</v>
      </c>
      <c r="DH12" s="24" t="s">
        <v>223</v>
      </c>
      <c r="DI12" s="24" t="s">
        <v>223</v>
      </c>
      <c r="DJ12" s="24" t="s">
        <v>223</v>
      </c>
      <c r="DK12" s="24" t="s">
        <v>223</v>
      </c>
      <c r="DL12" s="24" t="s">
        <v>223</v>
      </c>
      <c r="DM12" s="24" t="s">
        <v>223</v>
      </c>
      <c r="DN12" s="23">
        <v>0</v>
      </c>
      <c r="DO12" s="24" t="s">
        <v>223</v>
      </c>
      <c r="DP12" s="24" t="s">
        <v>223</v>
      </c>
      <c r="DQ12" s="24" t="s">
        <v>223</v>
      </c>
      <c r="DR12" s="24" t="s">
        <v>223</v>
      </c>
      <c r="DS12" s="24" t="s">
        <v>223</v>
      </c>
      <c r="DT12" s="24" t="s">
        <v>223</v>
      </c>
      <c r="DU12" s="24" t="s">
        <v>223</v>
      </c>
      <c r="DV12" s="23">
        <v>0</v>
      </c>
      <c r="DW12" s="24" t="s">
        <v>223</v>
      </c>
      <c r="DX12" s="23">
        <v>0</v>
      </c>
      <c r="DY12" s="23">
        <v>0</v>
      </c>
      <c r="DZ12" s="24" t="s">
        <v>223</v>
      </c>
      <c r="EA12" s="24" t="s">
        <v>223</v>
      </c>
      <c r="EB12" s="24" t="s">
        <v>223</v>
      </c>
      <c r="EC12" s="24" t="s">
        <v>223</v>
      </c>
      <c r="ED12" s="24" t="s">
        <v>223</v>
      </c>
      <c r="EE12" s="24" t="s">
        <v>223</v>
      </c>
      <c r="EF12" s="24" t="s">
        <v>223</v>
      </c>
      <c r="EG12" s="24" t="s">
        <v>223</v>
      </c>
      <c r="EH12" s="24" t="s">
        <v>223</v>
      </c>
      <c r="EI12" s="24" t="s">
        <v>223</v>
      </c>
      <c r="EJ12" s="24" t="s">
        <v>223</v>
      </c>
      <c r="EK12" s="24" t="s">
        <v>223</v>
      </c>
      <c r="EL12" s="23">
        <v>0</v>
      </c>
      <c r="EM12" s="24" t="s">
        <v>223</v>
      </c>
      <c r="EN12" s="24" t="s">
        <v>223</v>
      </c>
      <c r="EO12" s="24" t="s">
        <v>223</v>
      </c>
      <c r="EP12" s="23">
        <v>0</v>
      </c>
      <c r="EQ12" s="24" t="s">
        <v>223</v>
      </c>
      <c r="ER12" s="24" t="s">
        <v>223</v>
      </c>
      <c r="ES12" s="24" t="s">
        <v>223</v>
      </c>
      <c r="ET12" s="24" t="s">
        <v>223</v>
      </c>
      <c r="EU12" s="23">
        <v>0</v>
      </c>
      <c r="EV12" s="24" t="s">
        <v>223</v>
      </c>
      <c r="EW12" s="23">
        <v>0</v>
      </c>
      <c r="EX12" s="23">
        <v>0</v>
      </c>
      <c r="EY12" s="23">
        <v>0</v>
      </c>
      <c r="EZ12" s="24" t="s">
        <v>223</v>
      </c>
      <c r="FA12" s="24" t="s">
        <v>223</v>
      </c>
      <c r="FB12" s="24" t="s">
        <v>223</v>
      </c>
      <c r="FC12" s="23">
        <v>0</v>
      </c>
      <c r="FD12" s="24" t="s">
        <v>223</v>
      </c>
      <c r="FE12" s="24" t="s">
        <v>223</v>
      </c>
      <c r="FF12" s="24" t="s">
        <v>223</v>
      </c>
      <c r="FG12" s="23">
        <v>0</v>
      </c>
      <c r="FH12" s="23">
        <v>0</v>
      </c>
      <c r="FI12" s="23">
        <v>0</v>
      </c>
      <c r="FJ12" s="24" t="s">
        <v>223</v>
      </c>
      <c r="FK12" s="24" t="s">
        <v>223</v>
      </c>
      <c r="FL12" s="24" t="s">
        <v>223</v>
      </c>
      <c r="FM12" s="24" t="s">
        <v>223</v>
      </c>
      <c r="FN12" s="23">
        <v>0</v>
      </c>
      <c r="FO12" s="23">
        <v>0</v>
      </c>
      <c r="FP12" s="24" t="s">
        <v>223</v>
      </c>
      <c r="FQ12" s="24" t="s">
        <v>223</v>
      </c>
      <c r="FR12" s="24" t="s">
        <v>223</v>
      </c>
      <c r="FS12" s="23">
        <v>0</v>
      </c>
      <c r="FT12" s="23">
        <v>0</v>
      </c>
      <c r="FU12" s="24" t="s">
        <v>223</v>
      </c>
      <c r="FV12" s="23">
        <v>0</v>
      </c>
      <c r="FW12" s="23">
        <v>2630</v>
      </c>
      <c r="FX12" s="23">
        <v>629</v>
      </c>
      <c r="FY12" s="23">
        <v>6</v>
      </c>
      <c r="FZ12" s="23">
        <v>601</v>
      </c>
      <c r="GA12" s="23">
        <v>0</v>
      </c>
      <c r="GB12" s="23">
        <v>426</v>
      </c>
      <c r="GC12" s="23">
        <v>390</v>
      </c>
      <c r="GD12" s="23">
        <v>259</v>
      </c>
      <c r="GE12" s="23">
        <v>0</v>
      </c>
      <c r="GF12" s="23">
        <v>285</v>
      </c>
      <c r="GG12" s="23">
        <v>0</v>
      </c>
      <c r="GH12" s="23">
        <v>0</v>
      </c>
      <c r="GI12" s="23">
        <v>0</v>
      </c>
      <c r="GJ12" s="23">
        <v>0</v>
      </c>
      <c r="GK12" s="23">
        <v>0</v>
      </c>
      <c r="GL12" s="24" t="s">
        <v>223</v>
      </c>
      <c r="GM12" s="24" t="s">
        <v>223</v>
      </c>
      <c r="GN12" s="24" t="s">
        <v>223</v>
      </c>
      <c r="GO12" s="23">
        <v>0</v>
      </c>
      <c r="GP12" s="23">
        <v>0</v>
      </c>
      <c r="GQ12" s="23">
        <v>0</v>
      </c>
      <c r="GR12" s="23">
        <v>0</v>
      </c>
      <c r="GS12" s="23">
        <v>0</v>
      </c>
      <c r="GT12" s="23">
        <v>0</v>
      </c>
      <c r="GU12" s="23">
        <v>34</v>
      </c>
    </row>
    <row r="13" spans="1:203" ht="13.5" customHeight="1" x14ac:dyDescent="0.55000000000000004">
      <c r="A13" s="21" t="s">
        <v>44</v>
      </c>
      <c r="B13" s="22" t="s">
        <v>57</v>
      </c>
      <c r="C13" s="21" t="s">
        <v>58</v>
      </c>
      <c r="D13" s="23">
        <v>13850</v>
      </c>
      <c r="E13" s="23">
        <v>2569</v>
      </c>
      <c r="F13" s="23">
        <v>2</v>
      </c>
      <c r="G13" s="23">
        <v>0</v>
      </c>
      <c r="H13" s="23">
        <v>1528</v>
      </c>
      <c r="I13" s="23">
        <v>2435</v>
      </c>
      <c r="J13" s="23">
        <v>1984</v>
      </c>
      <c r="K13" s="23">
        <v>217</v>
      </c>
      <c r="L13" s="23">
        <v>0</v>
      </c>
      <c r="M13" s="23">
        <v>0</v>
      </c>
      <c r="N13" s="23">
        <v>0</v>
      </c>
      <c r="O13" s="23">
        <v>0</v>
      </c>
      <c r="P13" s="23">
        <v>21</v>
      </c>
      <c r="Q13" s="23">
        <v>0</v>
      </c>
      <c r="R13" s="23">
        <v>0</v>
      </c>
      <c r="S13" s="23">
        <v>4074</v>
      </c>
      <c r="T13" s="23">
        <v>0</v>
      </c>
      <c r="U13" s="23">
        <v>0</v>
      </c>
      <c r="V13" s="23">
        <v>0</v>
      </c>
      <c r="W13" s="23">
        <v>0</v>
      </c>
      <c r="X13" s="23">
        <v>920</v>
      </c>
      <c r="Y13" s="23">
        <v>0</v>
      </c>
      <c r="Z13" s="23">
        <v>7</v>
      </c>
      <c r="AA13" s="23">
        <v>0</v>
      </c>
      <c r="AB13" s="23">
        <v>93</v>
      </c>
      <c r="AC13" s="23">
        <v>5790</v>
      </c>
      <c r="AD13" s="23">
        <v>0</v>
      </c>
      <c r="AE13" s="23">
        <v>0</v>
      </c>
      <c r="AF13" s="23">
        <v>0</v>
      </c>
      <c r="AG13" s="23">
        <v>0</v>
      </c>
      <c r="AH13" s="23">
        <v>796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4" t="s">
        <v>223</v>
      </c>
      <c r="AQ13" s="24" t="s">
        <v>223</v>
      </c>
      <c r="AR13" s="23">
        <v>4074</v>
      </c>
      <c r="AS13" s="24" t="s">
        <v>223</v>
      </c>
      <c r="AT13" s="24" t="s">
        <v>223</v>
      </c>
      <c r="AU13" s="23">
        <v>0</v>
      </c>
      <c r="AV13" s="24" t="s">
        <v>223</v>
      </c>
      <c r="AW13" s="23">
        <v>920</v>
      </c>
      <c r="AX13" s="24" t="s">
        <v>223</v>
      </c>
      <c r="AY13" s="23">
        <v>0</v>
      </c>
      <c r="AZ13" s="24" t="s">
        <v>223</v>
      </c>
      <c r="BA13" s="23">
        <v>0</v>
      </c>
      <c r="BB13" s="23">
        <v>8060</v>
      </c>
      <c r="BC13" s="23">
        <v>2569</v>
      </c>
      <c r="BD13" s="23">
        <v>2</v>
      </c>
      <c r="BE13" s="23">
        <v>0</v>
      </c>
      <c r="BF13" s="23">
        <v>1528</v>
      </c>
      <c r="BG13" s="23">
        <v>1639</v>
      </c>
      <c r="BH13" s="23">
        <v>1984</v>
      </c>
      <c r="BI13" s="23">
        <v>217</v>
      </c>
      <c r="BJ13" s="23">
        <v>0</v>
      </c>
      <c r="BK13" s="23">
        <v>0</v>
      </c>
      <c r="BL13" s="23">
        <v>0</v>
      </c>
      <c r="BM13" s="23">
        <v>0</v>
      </c>
      <c r="BN13" s="23">
        <v>21</v>
      </c>
      <c r="BO13" s="24" t="s">
        <v>223</v>
      </c>
      <c r="BP13" s="24" t="s">
        <v>223</v>
      </c>
      <c r="BQ13" s="24" t="s">
        <v>223</v>
      </c>
      <c r="BR13" s="24" t="s">
        <v>223</v>
      </c>
      <c r="BS13" s="24" t="s">
        <v>223</v>
      </c>
      <c r="BT13" s="24" t="s">
        <v>223</v>
      </c>
      <c r="BU13" s="24" t="s">
        <v>223</v>
      </c>
      <c r="BV13" s="24" t="s">
        <v>223</v>
      </c>
      <c r="BW13" s="24" t="s">
        <v>223</v>
      </c>
      <c r="BX13" s="23">
        <v>7</v>
      </c>
      <c r="BY13" s="24" t="s">
        <v>223</v>
      </c>
      <c r="BZ13" s="23">
        <v>93</v>
      </c>
      <c r="CA13" s="23">
        <v>0</v>
      </c>
      <c r="CB13" s="24" t="s">
        <v>223</v>
      </c>
      <c r="CC13" s="24" t="s">
        <v>223</v>
      </c>
      <c r="CD13" s="24" t="s">
        <v>223</v>
      </c>
      <c r="CE13" s="24" t="s">
        <v>223</v>
      </c>
      <c r="CF13" s="24" t="s">
        <v>223</v>
      </c>
      <c r="CG13" s="24" t="s">
        <v>223</v>
      </c>
      <c r="CH13" s="24" t="s">
        <v>223</v>
      </c>
      <c r="CI13" s="24" t="s">
        <v>223</v>
      </c>
      <c r="CJ13" s="24" t="s">
        <v>223</v>
      </c>
      <c r="CK13" s="24" t="s">
        <v>223</v>
      </c>
      <c r="CL13" s="24" t="s">
        <v>223</v>
      </c>
      <c r="CM13" s="24" t="s">
        <v>223</v>
      </c>
      <c r="CN13" s="23">
        <v>0</v>
      </c>
      <c r="CO13" s="24" t="s">
        <v>223</v>
      </c>
      <c r="CP13" s="24" t="s">
        <v>223</v>
      </c>
      <c r="CQ13" s="24" t="s">
        <v>223</v>
      </c>
      <c r="CR13" s="24" t="s">
        <v>223</v>
      </c>
      <c r="CS13" s="24" t="s">
        <v>223</v>
      </c>
      <c r="CT13" s="24" t="s">
        <v>223</v>
      </c>
      <c r="CU13" s="24" t="s">
        <v>223</v>
      </c>
      <c r="CV13" s="24" t="s">
        <v>223</v>
      </c>
      <c r="CW13" s="23">
        <v>0</v>
      </c>
      <c r="CX13" s="24" t="s">
        <v>223</v>
      </c>
      <c r="CY13" s="23">
        <v>0</v>
      </c>
      <c r="CZ13" s="23">
        <v>0</v>
      </c>
      <c r="DA13" s="24" t="s">
        <v>223</v>
      </c>
      <c r="DB13" s="24" t="s">
        <v>223</v>
      </c>
      <c r="DC13" s="24" t="s">
        <v>223</v>
      </c>
      <c r="DD13" s="24" t="s">
        <v>223</v>
      </c>
      <c r="DE13" s="24" t="s">
        <v>223</v>
      </c>
      <c r="DF13" s="24" t="s">
        <v>223</v>
      </c>
      <c r="DG13" s="24" t="s">
        <v>223</v>
      </c>
      <c r="DH13" s="24" t="s">
        <v>223</v>
      </c>
      <c r="DI13" s="24" t="s">
        <v>223</v>
      </c>
      <c r="DJ13" s="24" t="s">
        <v>223</v>
      </c>
      <c r="DK13" s="24" t="s">
        <v>223</v>
      </c>
      <c r="DL13" s="24" t="s">
        <v>223</v>
      </c>
      <c r="DM13" s="24" t="s">
        <v>223</v>
      </c>
      <c r="DN13" s="23">
        <v>0</v>
      </c>
      <c r="DO13" s="24" t="s">
        <v>223</v>
      </c>
      <c r="DP13" s="24" t="s">
        <v>223</v>
      </c>
      <c r="DQ13" s="24" t="s">
        <v>223</v>
      </c>
      <c r="DR13" s="24" t="s">
        <v>223</v>
      </c>
      <c r="DS13" s="24" t="s">
        <v>223</v>
      </c>
      <c r="DT13" s="24" t="s">
        <v>223</v>
      </c>
      <c r="DU13" s="24" t="s">
        <v>223</v>
      </c>
      <c r="DV13" s="23">
        <v>0</v>
      </c>
      <c r="DW13" s="24" t="s">
        <v>223</v>
      </c>
      <c r="DX13" s="23">
        <v>0</v>
      </c>
      <c r="DY13" s="23">
        <v>0</v>
      </c>
      <c r="DZ13" s="24" t="s">
        <v>223</v>
      </c>
      <c r="EA13" s="24" t="s">
        <v>223</v>
      </c>
      <c r="EB13" s="24" t="s">
        <v>223</v>
      </c>
      <c r="EC13" s="24" t="s">
        <v>223</v>
      </c>
      <c r="ED13" s="24" t="s">
        <v>223</v>
      </c>
      <c r="EE13" s="24" t="s">
        <v>223</v>
      </c>
      <c r="EF13" s="24" t="s">
        <v>223</v>
      </c>
      <c r="EG13" s="24" t="s">
        <v>223</v>
      </c>
      <c r="EH13" s="24" t="s">
        <v>223</v>
      </c>
      <c r="EI13" s="24" t="s">
        <v>223</v>
      </c>
      <c r="EJ13" s="24" t="s">
        <v>223</v>
      </c>
      <c r="EK13" s="24" t="s">
        <v>223</v>
      </c>
      <c r="EL13" s="23">
        <v>0</v>
      </c>
      <c r="EM13" s="24" t="s">
        <v>223</v>
      </c>
      <c r="EN13" s="24" t="s">
        <v>223</v>
      </c>
      <c r="EO13" s="24" t="s">
        <v>223</v>
      </c>
      <c r="EP13" s="23">
        <v>0</v>
      </c>
      <c r="EQ13" s="24" t="s">
        <v>223</v>
      </c>
      <c r="ER13" s="24" t="s">
        <v>223</v>
      </c>
      <c r="ES13" s="24" t="s">
        <v>223</v>
      </c>
      <c r="ET13" s="24" t="s">
        <v>223</v>
      </c>
      <c r="EU13" s="23">
        <v>0</v>
      </c>
      <c r="EV13" s="24" t="s">
        <v>223</v>
      </c>
      <c r="EW13" s="23">
        <v>0</v>
      </c>
      <c r="EX13" s="23">
        <v>0</v>
      </c>
      <c r="EY13" s="23">
        <v>0</v>
      </c>
      <c r="EZ13" s="24" t="s">
        <v>223</v>
      </c>
      <c r="FA13" s="24" t="s">
        <v>223</v>
      </c>
      <c r="FB13" s="24" t="s">
        <v>223</v>
      </c>
      <c r="FC13" s="23">
        <v>0</v>
      </c>
      <c r="FD13" s="24" t="s">
        <v>223</v>
      </c>
      <c r="FE13" s="24" t="s">
        <v>223</v>
      </c>
      <c r="FF13" s="24" t="s">
        <v>223</v>
      </c>
      <c r="FG13" s="23">
        <v>0</v>
      </c>
      <c r="FH13" s="23">
        <v>0</v>
      </c>
      <c r="FI13" s="23">
        <v>0</v>
      </c>
      <c r="FJ13" s="24" t="s">
        <v>223</v>
      </c>
      <c r="FK13" s="24" t="s">
        <v>223</v>
      </c>
      <c r="FL13" s="24" t="s">
        <v>223</v>
      </c>
      <c r="FM13" s="24" t="s">
        <v>223</v>
      </c>
      <c r="FN13" s="23">
        <v>0</v>
      </c>
      <c r="FO13" s="23">
        <v>0</v>
      </c>
      <c r="FP13" s="24" t="s">
        <v>223</v>
      </c>
      <c r="FQ13" s="24" t="s">
        <v>223</v>
      </c>
      <c r="FR13" s="24" t="s">
        <v>223</v>
      </c>
      <c r="FS13" s="23">
        <v>0</v>
      </c>
      <c r="FT13" s="23">
        <v>0</v>
      </c>
      <c r="FU13" s="24" t="s">
        <v>223</v>
      </c>
      <c r="FV13" s="23">
        <v>0</v>
      </c>
      <c r="FW13" s="23">
        <v>0</v>
      </c>
      <c r="FX13" s="23">
        <v>0</v>
      </c>
      <c r="FY13" s="23">
        <v>0</v>
      </c>
      <c r="FZ13" s="23">
        <v>0</v>
      </c>
      <c r="GA13" s="23">
        <v>0</v>
      </c>
      <c r="GB13" s="23">
        <v>0</v>
      </c>
      <c r="GC13" s="23">
        <v>0</v>
      </c>
      <c r="GD13" s="23">
        <v>0</v>
      </c>
      <c r="GE13" s="23">
        <v>0</v>
      </c>
      <c r="GF13" s="23">
        <v>0</v>
      </c>
      <c r="GG13" s="23">
        <v>0</v>
      </c>
      <c r="GH13" s="23">
        <v>0</v>
      </c>
      <c r="GI13" s="23">
        <v>0</v>
      </c>
      <c r="GJ13" s="23">
        <v>0</v>
      </c>
      <c r="GK13" s="23">
        <v>0</v>
      </c>
      <c r="GL13" s="24" t="s">
        <v>223</v>
      </c>
      <c r="GM13" s="24" t="s">
        <v>223</v>
      </c>
      <c r="GN13" s="24" t="s">
        <v>223</v>
      </c>
      <c r="GO13" s="23">
        <v>0</v>
      </c>
      <c r="GP13" s="23">
        <v>0</v>
      </c>
      <c r="GQ13" s="23">
        <v>0</v>
      </c>
      <c r="GR13" s="23">
        <v>0</v>
      </c>
      <c r="GS13" s="23">
        <v>0</v>
      </c>
      <c r="GT13" s="23">
        <v>0</v>
      </c>
      <c r="GU13" s="23">
        <v>0</v>
      </c>
    </row>
    <row r="14" spans="1:203" ht="13.5" customHeight="1" x14ac:dyDescent="0.55000000000000004">
      <c r="A14" s="21" t="s">
        <v>44</v>
      </c>
      <c r="B14" s="22" t="s">
        <v>59</v>
      </c>
      <c r="C14" s="21" t="s">
        <v>60</v>
      </c>
      <c r="D14" s="23">
        <v>2283</v>
      </c>
      <c r="E14" s="23">
        <v>820</v>
      </c>
      <c r="F14" s="23">
        <v>0</v>
      </c>
      <c r="G14" s="23">
        <v>0</v>
      </c>
      <c r="H14" s="23">
        <v>0</v>
      </c>
      <c r="I14" s="23">
        <v>254</v>
      </c>
      <c r="J14" s="23">
        <v>359</v>
      </c>
      <c r="K14" s="23">
        <v>243</v>
      </c>
      <c r="L14" s="23">
        <v>0</v>
      </c>
      <c r="M14" s="23">
        <v>594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13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4" t="s">
        <v>223</v>
      </c>
      <c r="AQ14" s="24" t="s">
        <v>223</v>
      </c>
      <c r="AR14" s="23">
        <v>0</v>
      </c>
      <c r="AS14" s="24" t="s">
        <v>223</v>
      </c>
      <c r="AT14" s="24" t="s">
        <v>223</v>
      </c>
      <c r="AU14" s="23">
        <v>0</v>
      </c>
      <c r="AV14" s="24" t="s">
        <v>223</v>
      </c>
      <c r="AW14" s="23">
        <v>0</v>
      </c>
      <c r="AX14" s="24" t="s">
        <v>223</v>
      </c>
      <c r="AY14" s="23">
        <v>0</v>
      </c>
      <c r="AZ14" s="24" t="s">
        <v>223</v>
      </c>
      <c r="BA14" s="23">
        <v>0</v>
      </c>
      <c r="BB14" s="23">
        <v>104</v>
      </c>
      <c r="BC14" s="23">
        <v>0</v>
      </c>
      <c r="BD14" s="23">
        <v>0</v>
      </c>
      <c r="BE14" s="23">
        <v>0</v>
      </c>
      <c r="BF14" s="23">
        <v>0</v>
      </c>
      <c r="BG14" s="23">
        <v>104</v>
      </c>
      <c r="BH14" s="23">
        <v>0</v>
      </c>
      <c r="BI14" s="23">
        <v>0</v>
      </c>
      <c r="BJ14" s="23">
        <v>0</v>
      </c>
      <c r="BK14" s="23">
        <v>0</v>
      </c>
      <c r="BL14" s="23">
        <v>0</v>
      </c>
      <c r="BM14" s="23">
        <v>0</v>
      </c>
      <c r="BN14" s="23">
        <v>0</v>
      </c>
      <c r="BO14" s="24" t="s">
        <v>223</v>
      </c>
      <c r="BP14" s="24" t="s">
        <v>223</v>
      </c>
      <c r="BQ14" s="24" t="s">
        <v>223</v>
      </c>
      <c r="BR14" s="24" t="s">
        <v>223</v>
      </c>
      <c r="BS14" s="24" t="s">
        <v>223</v>
      </c>
      <c r="BT14" s="24" t="s">
        <v>223</v>
      </c>
      <c r="BU14" s="24" t="s">
        <v>223</v>
      </c>
      <c r="BV14" s="24" t="s">
        <v>223</v>
      </c>
      <c r="BW14" s="24" t="s">
        <v>223</v>
      </c>
      <c r="BX14" s="23">
        <v>0</v>
      </c>
      <c r="BY14" s="24" t="s">
        <v>223</v>
      </c>
      <c r="BZ14" s="23">
        <v>0</v>
      </c>
      <c r="CA14" s="23">
        <v>0</v>
      </c>
      <c r="CB14" s="24" t="s">
        <v>223</v>
      </c>
      <c r="CC14" s="24" t="s">
        <v>223</v>
      </c>
      <c r="CD14" s="24" t="s">
        <v>223</v>
      </c>
      <c r="CE14" s="24" t="s">
        <v>223</v>
      </c>
      <c r="CF14" s="24" t="s">
        <v>223</v>
      </c>
      <c r="CG14" s="24" t="s">
        <v>223</v>
      </c>
      <c r="CH14" s="24" t="s">
        <v>223</v>
      </c>
      <c r="CI14" s="24" t="s">
        <v>223</v>
      </c>
      <c r="CJ14" s="24" t="s">
        <v>223</v>
      </c>
      <c r="CK14" s="24" t="s">
        <v>223</v>
      </c>
      <c r="CL14" s="24" t="s">
        <v>223</v>
      </c>
      <c r="CM14" s="24" t="s">
        <v>223</v>
      </c>
      <c r="CN14" s="23">
        <v>0</v>
      </c>
      <c r="CO14" s="24" t="s">
        <v>223</v>
      </c>
      <c r="CP14" s="24" t="s">
        <v>223</v>
      </c>
      <c r="CQ14" s="24" t="s">
        <v>223</v>
      </c>
      <c r="CR14" s="24" t="s">
        <v>223</v>
      </c>
      <c r="CS14" s="24" t="s">
        <v>223</v>
      </c>
      <c r="CT14" s="24" t="s">
        <v>223</v>
      </c>
      <c r="CU14" s="24" t="s">
        <v>223</v>
      </c>
      <c r="CV14" s="24" t="s">
        <v>223</v>
      </c>
      <c r="CW14" s="23">
        <v>0</v>
      </c>
      <c r="CX14" s="24" t="s">
        <v>223</v>
      </c>
      <c r="CY14" s="23">
        <v>0</v>
      </c>
      <c r="CZ14" s="23">
        <v>0</v>
      </c>
      <c r="DA14" s="24" t="s">
        <v>223</v>
      </c>
      <c r="DB14" s="24" t="s">
        <v>223</v>
      </c>
      <c r="DC14" s="24" t="s">
        <v>223</v>
      </c>
      <c r="DD14" s="24" t="s">
        <v>223</v>
      </c>
      <c r="DE14" s="24" t="s">
        <v>223</v>
      </c>
      <c r="DF14" s="24" t="s">
        <v>223</v>
      </c>
      <c r="DG14" s="24" t="s">
        <v>223</v>
      </c>
      <c r="DH14" s="24" t="s">
        <v>223</v>
      </c>
      <c r="DI14" s="24" t="s">
        <v>223</v>
      </c>
      <c r="DJ14" s="24" t="s">
        <v>223</v>
      </c>
      <c r="DK14" s="24" t="s">
        <v>223</v>
      </c>
      <c r="DL14" s="24" t="s">
        <v>223</v>
      </c>
      <c r="DM14" s="24" t="s">
        <v>223</v>
      </c>
      <c r="DN14" s="23">
        <v>0</v>
      </c>
      <c r="DO14" s="24" t="s">
        <v>223</v>
      </c>
      <c r="DP14" s="24" t="s">
        <v>223</v>
      </c>
      <c r="DQ14" s="24" t="s">
        <v>223</v>
      </c>
      <c r="DR14" s="24" t="s">
        <v>223</v>
      </c>
      <c r="DS14" s="24" t="s">
        <v>223</v>
      </c>
      <c r="DT14" s="24" t="s">
        <v>223</v>
      </c>
      <c r="DU14" s="24" t="s">
        <v>223</v>
      </c>
      <c r="DV14" s="23">
        <v>0</v>
      </c>
      <c r="DW14" s="24" t="s">
        <v>223</v>
      </c>
      <c r="DX14" s="23">
        <v>0</v>
      </c>
      <c r="DY14" s="23">
        <v>0</v>
      </c>
      <c r="DZ14" s="24" t="s">
        <v>223</v>
      </c>
      <c r="EA14" s="24" t="s">
        <v>223</v>
      </c>
      <c r="EB14" s="24" t="s">
        <v>223</v>
      </c>
      <c r="EC14" s="24" t="s">
        <v>223</v>
      </c>
      <c r="ED14" s="24" t="s">
        <v>223</v>
      </c>
      <c r="EE14" s="24" t="s">
        <v>223</v>
      </c>
      <c r="EF14" s="24" t="s">
        <v>223</v>
      </c>
      <c r="EG14" s="24" t="s">
        <v>223</v>
      </c>
      <c r="EH14" s="24" t="s">
        <v>223</v>
      </c>
      <c r="EI14" s="24" t="s">
        <v>223</v>
      </c>
      <c r="EJ14" s="24" t="s">
        <v>223</v>
      </c>
      <c r="EK14" s="24" t="s">
        <v>223</v>
      </c>
      <c r="EL14" s="23">
        <v>0</v>
      </c>
      <c r="EM14" s="24" t="s">
        <v>223</v>
      </c>
      <c r="EN14" s="24" t="s">
        <v>223</v>
      </c>
      <c r="EO14" s="24" t="s">
        <v>223</v>
      </c>
      <c r="EP14" s="23">
        <v>0</v>
      </c>
      <c r="EQ14" s="24" t="s">
        <v>223</v>
      </c>
      <c r="ER14" s="24" t="s">
        <v>223</v>
      </c>
      <c r="ES14" s="24" t="s">
        <v>223</v>
      </c>
      <c r="ET14" s="24" t="s">
        <v>223</v>
      </c>
      <c r="EU14" s="23">
        <v>0</v>
      </c>
      <c r="EV14" s="24" t="s">
        <v>223</v>
      </c>
      <c r="EW14" s="23">
        <v>0</v>
      </c>
      <c r="EX14" s="23">
        <v>0</v>
      </c>
      <c r="EY14" s="23">
        <v>0</v>
      </c>
      <c r="EZ14" s="24" t="s">
        <v>223</v>
      </c>
      <c r="FA14" s="24" t="s">
        <v>223</v>
      </c>
      <c r="FB14" s="24" t="s">
        <v>223</v>
      </c>
      <c r="FC14" s="23">
        <v>0</v>
      </c>
      <c r="FD14" s="24" t="s">
        <v>223</v>
      </c>
      <c r="FE14" s="24" t="s">
        <v>223</v>
      </c>
      <c r="FF14" s="24" t="s">
        <v>223</v>
      </c>
      <c r="FG14" s="23">
        <v>0</v>
      </c>
      <c r="FH14" s="23">
        <v>0</v>
      </c>
      <c r="FI14" s="23">
        <v>0</v>
      </c>
      <c r="FJ14" s="24" t="s">
        <v>223</v>
      </c>
      <c r="FK14" s="24" t="s">
        <v>223</v>
      </c>
      <c r="FL14" s="24" t="s">
        <v>223</v>
      </c>
      <c r="FM14" s="24" t="s">
        <v>223</v>
      </c>
      <c r="FN14" s="23">
        <v>0</v>
      </c>
      <c r="FO14" s="23">
        <v>0</v>
      </c>
      <c r="FP14" s="24" t="s">
        <v>223</v>
      </c>
      <c r="FQ14" s="24" t="s">
        <v>223</v>
      </c>
      <c r="FR14" s="24" t="s">
        <v>223</v>
      </c>
      <c r="FS14" s="23">
        <v>0</v>
      </c>
      <c r="FT14" s="23">
        <v>0</v>
      </c>
      <c r="FU14" s="24" t="s">
        <v>223</v>
      </c>
      <c r="FV14" s="23">
        <v>0</v>
      </c>
      <c r="FW14" s="23">
        <v>2179</v>
      </c>
      <c r="FX14" s="23">
        <v>820</v>
      </c>
      <c r="FY14" s="23">
        <v>0</v>
      </c>
      <c r="FZ14" s="23">
        <v>0</v>
      </c>
      <c r="GA14" s="23">
        <v>0</v>
      </c>
      <c r="GB14" s="23">
        <v>150</v>
      </c>
      <c r="GC14" s="23">
        <v>359</v>
      </c>
      <c r="GD14" s="23">
        <v>243</v>
      </c>
      <c r="GE14" s="23">
        <v>0</v>
      </c>
      <c r="GF14" s="23">
        <v>594</v>
      </c>
      <c r="GG14" s="23">
        <v>0</v>
      </c>
      <c r="GH14" s="23">
        <v>0</v>
      </c>
      <c r="GI14" s="23">
        <v>0</v>
      </c>
      <c r="GJ14" s="23">
        <v>0</v>
      </c>
      <c r="GK14" s="23">
        <v>0</v>
      </c>
      <c r="GL14" s="24" t="s">
        <v>223</v>
      </c>
      <c r="GM14" s="24" t="s">
        <v>223</v>
      </c>
      <c r="GN14" s="24" t="s">
        <v>223</v>
      </c>
      <c r="GO14" s="23">
        <v>0</v>
      </c>
      <c r="GP14" s="23">
        <v>0</v>
      </c>
      <c r="GQ14" s="23">
        <v>0</v>
      </c>
      <c r="GR14" s="23">
        <v>0</v>
      </c>
      <c r="GS14" s="23">
        <v>0</v>
      </c>
      <c r="GT14" s="23">
        <v>0</v>
      </c>
      <c r="GU14" s="23">
        <v>13</v>
      </c>
    </row>
    <row r="15" spans="1:203" ht="13.5" customHeight="1" x14ac:dyDescent="0.55000000000000004">
      <c r="A15" s="21" t="s">
        <v>44</v>
      </c>
      <c r="B15" s="22" t="s">
        <v>61</v>
      </c>
      <c r="C15" s="21" t="s">
        <v>62</v>
      </c>
      <c r="D15" s="23">
        <v>6874</v>
      </c>
      <c r="E15" s="23">
        <v>3349</v>
      </c>
      <c r="F15" s="23">
        <v>10</v>
      </c>
      <c r="G15" s="23">
        <v>0</v>
      </c>
      <c r="H15" s="23">
        <v>0</v>
      </c>
      <c r="I15" s="23">
        <v>840</v>
      </c>
      <c r="J15" s="23">
        <v>1473</v>
      </c>
      <c r="K15" s="23">
        <v>525</v>
      </c>
      <c r="L15" s="23">
        <v>0</v>
      </c>
      <c r="M15" s="23">
        <v>0</v>
      </c>
      <c r="N15" s="23">
        <v>0</v>
      </c>
      <c r="O15" s="23">
        <v>0</v>
      </c>
      <c r="P15" s="23">
        <v>677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4" t="s">
        <v>223</v>
      </c>
      <c r="AQ15" s="24" t="s">
        <v>223</v>
      </c>
      <c r="AR15" s="23">
        <v>0</v>
      </c>
      <c r="AS15" s="24" t="s">
        <v>223</v>
      </c>
      <c r="AT15" s="24" t="s">
        <v>223</v>
      </c>
      <c r="AU15" s="23">
        <v>0</v>
      </c>
      <c r="AV15" s="24" t="s">
        <v>223</v>
      </c>
      <c r="AW15" s="23">
        <v>0</v>
      </c>
      <c r="AX15" s="24" t="s">
        <v>223</v>
      </c>
      <c r="AY15" s="23">
        <v>0</v>
      </c>
      <c r="AZ15" s="24" t="s">
        <v>223</v>
      </c>
      <c r="BA15" s="23">
        <v>0</v>
      </c>
      <c r="BB15" s="23">
        <v>257</v>
      </c>
      <c r="BC15" s="23">
        <v>0</v>
      </c>
      <c r="BD15" s="23">
        <v>0</v>
      </c>
      <c r="BE15" s="23">
        <v>0</v>
      </c>
      <c r="BF15" s="23">
        <v>0</v>
      </c>
      <c r="BG15" s="23">
        <v>257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4" t="s">
        <v>223</v>
      </c>
      <c r="BP15" s="24" t="s">
        <v>223</v>
      </c>
      <c r="BQ15" s="24" t="s">
        <v>223</v>
      </c>
      <c r="BR15" s="24" t="s">
        <v>223</v>
      </c>
      <c r="BS15" s="24" t="s">
        <v>223</v>
      </c>
      <c r="BT15" s="24" t="s">
        <v>223</v>
      </c>
      <c r="BU15" s="24" t="s">
        <v>223</v>
      </c>
      <c r="BV15" s="24" t="s">
        <v>223</v>
      </c>
      <c r="BW15" s="24" t="s">
        <v>223</v>
      </c>
      <c r="BX15" s="23">
        <v>0</v>
      </c>
      <c r="BY15" s="24" t="s">
        <v>223</v>
      </c>
      <c r="BZ15" s="23">
        <v>0</v>
      </c>
      <c r="CA15" s="23">
        <v>0</v>
      </c>
      <c r="CB15" s="24" t="s">
        <v>223</v>
      </c>
      <c r="CC15" s="24" t="s">
        <v>223</v>
      </c>
      <c r="CD15" s="24" t="s">
        <v>223</v>
      </c>
      <c r="CE15" s="24" t="s">
        <v>223</v>
      </c>
      <c r="CF15" s="24" t="s">
        <v>223</v>
      </c>
      <c r="CG15" s="24" t="s">
        <v>223</v>
      </c>
      <c r="CH15" s="24" t="s">
        <v>223</v>
      </c>
      <c r="CI15" s="24" t="s">
        <v>223</v>
      </c>
      <c r="CJ15" s="24" t="s">
        <v>223</v>
      </c>
      <c r="CK15" s="24" t="s">
        <v>223</v>
      </c>
      <c r="CL15" s="24" t="s">
        <v>223</v>
      </c>
      <c r="CM15" s="24" t="s">
        <v>223</v>
      </c>
      <c r="CN15" s="23">
        <v>0</v>
      </c>
      <c r="CO15" s="24" t="s">
        <v>223</v>
      </c>
      <c r="CP15" s="24" t="s">
        <v>223</v>
      </c>
      <c r="CQ15" s="24" t="s">
        <v>223</v>
      </c>
      <c r="CR15" s="24" t="s">
        <v>223</v>
      </c>
      <c r="CS15" s="24" t="s">
        <v>223</v>
      </c>
      <c r="CT15" s="24" t="s">
        <v>223</v>
      </c>
      <c r="CU15" s="24" t="s">
        <v>223</v>
      </c>
      <c r="CV15" s="24" t="s">
        <v>223</v>
      </c>
      <c r="CW15" s="23">
        <v>0</v>
      </c>
      <c r="CX15" s="24" t="s">
        <v>223</v>
      </c>
      <c r="CY15" s="23">
        <v>0</v>
      </c>
      <c r="CZ15" s="23">
        <v>0</v>
      </c>
      <c r="DA15" s="24" t="s">
        <v>223</v>
      </c>
      <c r="DB15" s="24" t="s">
        <v>223</v>
      </c>
      <c r="DC15" s="24" t="s">
        <v>223</v>
      </c>
      <c r="DD15" s="24" t="s">
        <v>223</v>
      </c>
      <c r="DE15" s="24" t="s">
        <v>223</v>
      </c>
      <c r="DF15" s="24" t="s">
        <v>223</v>
      </c>
      <c r="DG15" s="24" t="s">
        <v>223</v>
      </c>
      <c r="DH15" s="24" t="s">
        <v>223</v>
      </c>
      <c r="DI15" s="24" t="s">
        <v>223</v>
      </c>
      <c r="DJ15" s="24" t="s">
        <v>223</v>
      </c>
      <c r="DK15" s="24" t="s">
        <v>223</v>
      </c>
      <c r="DL15" s="24" t="s">
        <v>223</v>
      </c>
      <c r="DM15" s="24" t="s">
        <v>223</v>
      </c>
      <c r="DN15" s="23">
        <v>0</v>
      </c>
      <c r="DO15" s="24" t="s">
        <v>223</v>
      </c>
      <c r="DP15" s="24" t="s">
        <v>223</v>
      </c>
      <c r="DQ15" s="24" t="s">
        <v>223</v>
      </c>
      <c r="DR15" s="24" t="s">
        <v>223</v>
      </c>
      <c r="DS15" s="24" t="s">
        <v>223</v>
      </c>
      <c r="DT15" s="24" t="s">
        <v>223</v>
      </c>
      <c r="DU15" s="24" t="s">
        <v>223</v>
      </c>
      <c r="DV15" s="23">
        <v>0</v>
      </c>
      <c r="DW15" s="24" t="s">
        <v>223</v>
      </c>
      <c r="DX15" s="23">
        <v>0</v>
      </c>
      <c r="DY15" s="23">
        <v>0</v>
      </c>
      <c r="DZ15" s="24" t="s">
        <v>223</v>
      </c>
      <c r="EA15" s="24" t="s">
        <v>223</v>
      </c>
      <c r="EB15" s="24" t="s">
        <v>223</v>
      </c>
      <c r="EC15" s="24" t="s">
        <v>223</v>
      </c>
      <c r="ED15" s="24" t="s">
        <v>223</v>
      </c>
      <c r="EE15" s="24" t="s">
        <v>223</v>
      </c>
      <c r="EF15" s="24" t="s">
        <v>223</v>
      </c>
      <c r="EG15" s="24" t="s">
        <v>223</v>
      </c>
      <c r="EH15" s="24" t="s">
        <v>223</v>
      </c>
      <c r="EI15" s="24" t="s">
        <v>223</v>
      </c>
      <c r="EJ15" s="24" t="s">
        <v>223</v>
      </c>
      <c r="EK15" s="24" t="s">
        <v>223</v>
      </c>
      <c r="EL15" s="23">
        <v>0</v>
      </c>
      <c r="EM15" s="24" t="s">
        <v>223</v>
      </c>
      <c r="EN15" s="24" t="s">
        <v>223</v>
      </c>
      <c r="EO15" s="24" t="s">
        <v>223</v>
      </c>
      <c r="EP15" s="23">
        <v>0</v>
      </c>
      <c r="EQ15" s="24" t="s">
        <v>223</v>
      </c>
      <c r="ER15" s="24" t="s">
        <v>223</v>
      </c>
      <c r="ES15" s="24" t="s">
        <v>223</v>
      </c>
      <c r="ET15" s="24" t="s">
        <v>223</v>
      </c>
      <c r="EU15" s="23">
        <v>0</v>
      </c>
      <c r="EV15" s="24" t="s">
        <v>223</v>
      </c>
      <c r="EW15" s="23">
        <v>0</v>
      </c>
      <c r="EX15" s="23">
        <v>0</v>
      </c>
      <c r="EY15" s="23">
        <v>0</v>
      </c>
      <c r="EZ15" s="24" t="s">
        <v>223</v>
      </c>
      <c r="FA15" s="24" t="s">
        <v>223</v>
      </c>
      <c r="FB15" s="24" t="s">
        <v>223</v>
      </c>
      <c r="FC15" s="23">
        <v>0</v>
      </c>
      <c r="FD15" s="24" t="s">
        <v>223</v>
      </c>
      <c r="FE15" s="24" t="s">
        <v>223</v>
      </c>
      <c r="FF15" s="24" t="s">
        <v>223</v>
      </c>
      <c r="FG15" s="23">
        <v>0</v>
      </c>
      <c r="FH15" s="23">
        <v>0</v>
      </c>
      <c r="FI15" s="23">
        <v>0</v>
      </c>
      <c r="FJ15" s="24" t="s">
        <v>223</v>
      </c>
      <c r="FK15" s="24" t="s">
        <v>223</v>
      </c>
      <c r="FL15" s="24" t="s">
        <v>223</v>
      </c>
      <c r="FM15" s="24" t="s">
        <v>223</v>
      </c>
      <c r="FN15" s="23">
        <v>0</v>
      </c>
      <c r="FO15" s="23">
        <v>0</v>
      </c>
      <c r="FP15" s="24" t="s">
        <v>223</v>
      </c>
      <c r="FQ15" s="24" t="s">
        <v>223</v>
      </c>
      <c r="FR15" s="24" t="s">
        <v>223</v>
      </c>
      <c r="FS15" s="23">
        <v>0</v>
      </c>
      <c r="FT15" s="23">
        <v>0</v>
      </c>
      <c r="FU15" s="24" t="s">
        <v>223</v>
      </c>
      <c r="FV15" s="23">
        <v>0</v>
      </c>
      <c r="FW15" s="23">
        <v>6617</v>
      </c>
      <c r="FX15" s="23">
        <v>3349</v>
      </c>
      <c r="FY15" s="23">
        <v>10</v>
      </c>
      <c r="FZ15" s="23">
        <v>0</v>
      </c>
      <c r="GA15" s="23">
        <v>0</v>
      </c>
      <c r="GB15" s="23">
        <v>583</v>
      </c>
      <c r="GC15" s="23">
        <v>1473</v>
      </c>
      <c r="GD15" s="23">
        <v>525</v>
      </c>
      <c r="GE15" s="23">
        <v>0</v>
      </c>
      <c r="GF15" s="23">
        <v>0</v>
      </c>
      <c r="GG15" s="23">
        <v>0</v>
      </c>
      <c r="GH15" s="23">
        <v>0</v>
      </c>
      <c r="GI15" s="23">
        <v>677</v>
      </c>
      <c r="GJ15" s="23">
        <v>0</v>
      </c>
      <c r="GK15" s="23">
        <v>0</v>
      </c>
      <c r="GL15" s="24" t="s">
        <v>223</v>
      </c>
      <c r="GM15" s="24" t="s">
        <v>223</v>
      </c>
      <c r="GN15" s="24" t="s">
        <v>223</v>
      </c>
      <c r="GO15" s="23">
        <v>0</v>
      </c>
      <c r="GP15" s="23">
        <v>0</v>
      </c>
      <c r="GQ15" s="23">
        <v>0</v>
      </c>
      <c r="GR15" s="23">
        <v>0</v>
      </c>
      <c r="GS15" s="23">
        <v>0</v>
      </c>
      <c r="GT15" s="23">
        <v>0</v>
      </c>
      <c r="GU15" s="23">
        <v>0</v>
      </c>
    </row>
    <row r="16" spans="1:203" ht="13.5" customHeight="1" x14ac:dyDescent="0.55000000000000004">
      <c r="A16" s="21" t="s">
        <v>44</v>
      </c>
      <c r="B16" s="22" t="s">
        <v>63</v>
      </c>
      <c r="C16" s="21" t="s">
        <v>64</v>
      </c>
      <c r="D16" s="23">
        <v>1847</v>
      </c>
      <c r="E16" s="23">
        <v>0</v>
      </c>
      <c r="F16" s="23">
        <v>0</v>
      </c>
      <c r="G16" s="23">
        <v>0</v>
      </c>
      <c r="H16" s="23">
        <v>0</v>
      </c>
      <c r="I16" s="23">
        <v>279</v>
      </c>
      <c r="J16" s="23">
        <v>233</v>
      </c>
      <c r="K16" s="23">
        <v>668</v>
      </c>
      <c r="L16" s="23">
        <v>0</v>
      </c>
      <c r="M16" s="23">
        <v>667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4" t="s">
        <v>223</v>
      </c>
      <c r="AQ16" s="24" t="s">
        <v>223</v>
      </c>
      <c r="AR16" s="23">
        <v>0</v>
      </c>
      <c r="AS16" s="24" t="s">
        <v>223</v>
      </c>
      <c r="AT16" s="24" t="s">
        <v>223</v>
      </c>
      <c r="AU16" s="23">
        <v>0</v>
      </c>
      <c r="AV16" s="24" t="s">
        <v>223</v>
      </c>
      <c r="AW16" s="23">
        <v>0</v>
      </c>
      <c r="AX16" s="24" t="s">
        <v>223</v>
      </c>
      <c r="AY16" s="23">
        <v>0</v>
      </c>
      <c r="AZ16" s="24" t="s">
        <v>223</v>
      </c>
      <c r="BA16" s="23">
        <v>0</v>
      </c>
      <c r="BB16" s="23">
        <v>177</v>
      </c>
      <c r="BC16" s="23">
        <v>0</v>
      </c>
      <c r="BD16" s="23">
        <v>0</v>
      </c>
      <c r="BE16" s="23">
        <v>0</v>
      </c>
      <c r="BF16" s="23">
        <v>0</v>
      </c>
      <c r="BG16" s="23">
        <v>177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4" t="s">
        <v>223</v>
      </c>
      <c r="BP16" s="24" t="s">
        <v>223</v>
      </c>
      <c r="BQ16" s="24" t="s">
        <v>223</v>
      </c>
      <c r="BR16" s="24" t="s">
        <v>223</v>
      </c>
      <c r="BS16" s="24" t="s">
        <v>223</v>
      </c>
      <c r="BT16" s="24" t="s">
        <v>223</v>
      </c>
      <c r="BU16" s="24" t="s">
        <v>223</v>
      </c>
      <c r="BV16" s="24" t="s">
        <v>223</v>
      </c>
      <c r="BW16" s="24" t="s">
        <v>223</v>
      </c>
      <c r="BX16" s="23">
        <v>0</v>
      </c>
      <c r="BY16" s="24" t="s">
        <v>223</v>
      </c>
      <c r="BZ16" s="23">
        <v>0</v>
      </c>
      <c r="CA16" s="23">
        <v>0</v>
      </c>
      <c r="CB16" s="24" t="s">
        <v>223</v>
      </c>
      <c r="CC16" s="24" t="s">
        <v>223</v>
      </c>
      <c r="CD16" s="24" t="s">
        <v>223</v>
      </c>
      <c r="CE16" s="24" t="s">
        <v>223</v>
      </c>
      <c r="CF16" s="24" t="s">
        <v>223</v>
      </c>
      <c r="CG16" s="24" t="s">
        <v>223</v>
      </c>
      <c r="CH16" s="24" t="s">
        <v>223</v>
      </c>
      <c r="CI16" s="24" t="s">
        <v>223</v>
      </c>
      <c r="CJ16" s="24" t="s">
        <v>223</v>
      </c>
      <c r="CK16" s="24" t="s">
        <v>223</v>
      </c>
      <c r="CL16" s="24" t="s">
        <v>223</v>
      </c>
      <c r="CM16" s="24" t="s">
        <v>223</v>
      </c>
      <c r="CN16" s="23">
        <v>0</v>
      </c>
      <c r="CO16" s="24" t="s">
        <v>223</v>
      </c>
      <c r="CP16" s="24" t="s">
        <v>223</v>
      </c>
      <c r="CQ16" s="24" t="s">
        <v>223</v>
      </c>
      <c r="CR16" s="24" t="s">
        <v>223</v>
      </c>
      <c r="CS16" s="24" t="s">
        <v>223</v>
      </c>
      <c r="CT16" s="24" t="s">
        <v>223</v>
      </c>
      <c r="CU16" s="24" t="s">
        <v>223</v>
      </c>
      <c r="CV16" s="24" t="s">
        <v>223</v>
      </c>
      <c r="CW16" s="23">
        <v>0</v>
      </c>
      <c r="CX16" s="24" t="s">
        <v>223</v>
      </c>
      <c r="CY16" s="23">
        <v>0</v>
      </c>
      <c r="CZ16" s="23">
        <v>0</v>
      </c>
      <c r="DA16" s="24" t="s">
        <v>223</v>
      </c>
      <c r="DB16" s="24" t="s">
        <v>223</v>
      </c>
      <c r="DC16" s="24" t="s">
        <v>223</v>
      </c>
      <c r="DD16" s="24" t="s">
        <v>223</v>
      </c>
      <c r="DE16" s="24" t="s">
        <v>223</v>
      </c>
      <c r="DF16" s="24" t="s">
        <v>223</v>
      </c>
      <c r="DG16" s="24" t="s">
        <v>223</v>
      </c>
      <c r="DH16" s="24" t="s">
        <v>223</v>
      </c>
      <c r="DI16" s="24" t="s">
        <v>223</v>
      </c>
      <c r="DJ16" s="24" t="s">
        <v>223</v>
      </c>
      <c r="DK16" s="24" t="s">
        <v>223</v>
      </c>
      <c r="DL16" s="24" t="s">
        <v>223</v>
      </c>
      <c r="DM16" s="24" t="s">
        <v>223</v>
      </c>
      <c r="DN16" s="23">
        <v>0</v>
      </c>
      <c r="DO16" s="24" t="s">
        <v>223</v>
      </c>
      <c r="DP16" s="24" t="s">
        <v>223</v>
      </c>
      <c r="DQ16" s="24" t="s">
        <v>223</v>
      </c>
      <c r="DR16" s="24" t="s">
        <v>223</v>
      </c>
      <c r="DS16" s="24" t="s">
        <v>223</v>
      </c>
      <c r="DT16" s="24" t="s">
        <v>223</v>
      </c>
      <c r="DU16" s="24" t="s">
        <v>223</v>
      </c>
      <c r="DV16" s="23">
        <v>0</v>
      </c>
      <c r="DW16" s="24" t="s">
        <v>223</v>
      </c>
      <c r="DX16" s="23">
        <v>0</v>
      </c>
      <c r="DY16" s="23">
        <v>0</v>
      </c>
      <c r="DZ16" s="24" t="s">
        <v>223</v>
      </c>
      <c r="EA16" s="24" t="s">
        <v>223</v>
      </c>
      <c r="EB16" s="24" t="s">
        <v>223</v>
      </c>
      <c r="EC16" s="24" t="s">
        <v>223</v>
      </c>
      <c r="ED16" s="24" t="s">
        <v>223</v>
      </c>
      <c r="EE16" s="24" t="s">
        <v>223</v>
      </c>
      <c r="EF16" s="24" t="s">
        <v>223</v>
      </c>
      <c r="EG16" s="24" t="s">
        <v>223</v>
      </c>
      <c r="EH16" s="24" t="s">
        <v>223</v>
      </c>
      <c r="EI16" s="24" t="s">
        <v>223</v>
      </c>
      <c r="EJ16" s="24" t="s">
        <v>223</v>
      </c>
      <c r="EK16" s="24" t="s">
        <v>223</v>
      </c>
      <c r="EL16" s="23">
        <v>0</v>
      </c>
      <c r="EM16" s="24" t="s">
        <v>223</v>
      </c>
      <c r="EN16" s="24" t="s">
        <v>223</v>
      </c>
      <c r="EO16" s="24" t="s">
        <v>223</v>
      </c>
      <c r="EP16" s="23">
        <v>0</v>
      </c>
      <c r="EQ16" s="24" t="s">
        <v>223</v>
      </c>
      <c r="ER16" s="24" t="s">
        <v>223</v>
      </c>
      <c r="ES16" s="24" t="s">
        <v>223</v>
      </c>
      <c r="ET16" s="24" t="s">
        <v>223</v>
      </c>
      <c r="EU16" s="23">
        <v>0</v>
      </c>
      <c r="EV16" s="24" t="s">
        <v>223</v>
      </c>
      <c r="EW16" s="23">
        <v>0</v>
      </c>
      <c r="EX16" s="23">
        <v>0</v>
      </c>
      <c r="EY16" s="23">
        <v>0</v>
      </c>
      <c r="EZ16" s="24" t="s">
        <v>223</v>
      </c>
      <c r="FA16" s="24" t="s">
        <v>223</v>
      </c>
      <c r="FB16" s="24" t="s">
        <v>223</v>
      </c>
      <c r="FC16" s="23">
        <v>0</v>
      </c>
      <c r="FD16" s="24" t="s">
        <v>223</v>
      </c>
      <c r="FE16" s="24" t="s">
        <v>223</v>
      </c>
      <c r="FF16" s="24" t="s">
        <v>223</v>
      </c>
      <c r="FG16" s="23">
        <v>0</v>
      </c>
      <c r="FH16" s="23">
        <v>0</v>
      </c>
      <c r="FI16" s="23">
        <v>0</v>
      </c>
      <c r="FJ16" s="24" t="s">
        <v>223</v>
      </c>
      <c r="FK16" s="24" t="s">
        <v>223</v>
      </c>
      <c r="FL16" s="24" t="s">
        <v>223</v>
      </c>
      <c r="FM16" s="24" t="s">
        <v>223</v>
      </c>
      <c r="FN16" s="23">
        <v>0</v>
      </c>
      <c r="FO16" s="23">
        <v>0</v>
      </c>
      <c r="FP16" s="24" t="s">
        <v>223</v>
      </c>
      <c r="FQ16" s="24" t="s">
        <v>223</v>
      </c>
      <c r="FR16" s="24" t="s">
        <v>223</v>
      </c>
      <c r="FS16" s="23">
        <v>0</v>
      </c>
      <c r="FT16" s="23">
        <v>0</v>
      </c>
      <c r="FU16" s="24" t="s">
        <v>223</v>
      </c>
      <c r="FV16" s="23">
        <v>0</v>
      </c>
      <c r="FW16" s="23">
        <v>1670</v>
      </c>
      <c r="FX16" s="23">
        <v>0</v>
      </c>
      <c r="FY16" s="23">
        <v>0</v>
      </c>
      <c r="FZ16" s="23">
        <v>0</v>
      </c>
      <c r="GA16" s="23">
        <v>0</v>
      </c>
      <c r="GB16" s="23">
        <v>102</v>
      </c>
      <c r="GC16" s="23">
        <v>233</v>
      </c>
      <c r="GD16" s="23">
        <v>668</v>
      </c>
      <c r="GE16" s="23">
        <v>0</v>
      </c>
      <c r="GF16" s="23">
        <v>667</v>
      </c>
      <c r="GG16" s="23">
        <v>0</v>
      </c>
      <c r="GH16" s="23">
        <v>0</v>
      </c>
      <c r="GI16" s="23">
        <v>0</v>
      </c>
      <c r="GJ16" s="23">
        <v>0</v>
      </c>
      <c r="GK16" s="23">
        <v>0</v>
      </c>
      <c r="GL16" s="24" t="s">
        <v>223</v>
      </c>
      <c r="GM16" s="24" t="s">
        <v>223</v>
      </c>
      <c r="GN16" s="24" t="s">
        <v>223</v>
      </c>
      <c r="GO16" s="23">
        <v>0</v>
      </c>
      <c r="GP16" s="23">
        <v>0</v>
      </c>
      <c r="GQ16" s="23">
        <v>0</v>
      </c>
      <c r="GR16" s="23">
        <v>0</v>
      </c>
      <c r="GS16" s="23">
        <v>0</v>
      </c>
      <c r="GT16" s="23">
        <v>0</v>
      </c>
      <c r="GU16" s="23">
        <v>0</v>
      </c>
    </row>
    <row r="17" spans="1:203" ht="13.5" customHeight="1" x14ac:dyDescent="0.55000000000000004">
      <c r="A17" s="21" t="s">
        <v>44</v>
      </c>
      <c r="B17" s="22" t="s">
        <v>65</v>
      </c>
      <c r="C17" s="21" t="s">
        <v>66</v>
      </c>
      <c r="D17" s="23">
        <v>5433</v>
      </c>
      <c r="E17" s="23">
        <v>1128</v>
      </c>
      <c r="F17" s="23">
        <v>5</v>
      </c>
      <c r="G17" s="23">
        <v>379</v>
      </c>
      <c r="H17" s="23">
        <v>0</v>
      </c>
      <c r="I17" s="23">
        <v>327</v>
      </c>
      <c r="J17" s="23">
        <v>735</v>
      </c>
      <c r="K17" s="23">
        <v>434</v>
      </c>
      <c r="L17" s="23">
        <v>0</v>
      </c>
      <c r="M17" s="23">
        <v>1965</v>
      </c>
      <c r="N17" s="23">
        <v>0</v>
      </c>
      <c r="O17" s="23">
        <v>0</v>
      </c>
      <c r="P17" s="23">
        <v>460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4" t="s">
        <v>223</v>
      </c>
      <c r="AQ17" s="24" t="s">
        <v>223</v>
      </c>
      <c r="AR17" s="23">
        <v>0</v>
      </c>
      <c r="AS17" s="24" t="s">
        <v>223</v>
      </c>
      <c r="AT17" s="24" t="s">
        <v>223</v>
      </c>
      <c r="AU17" s="23">
        <v>0</v>
      </c>
      <c r="AV17" s="24" t="s">
        <v>223</v>
      </c>
      <c r="AW17" s="23">
        <v>0</v>
      </c>
      <c r="AX17" s="24" t="s">
        <v>223</v>
      </c>
      <c r="AY17" s="23">
        <v>0</v>
      </c>
      <c r="AZ17" s="24" t="s">
        <v>223</v>
      </c>
      <c r="BA17" s="23">
        <v>0</v>
      </c>
      <c r="BB17" s="23">
        <v>190</v>
      </c>
      <c r="BC17" s="23">
        <v>0</v>
      </c>
      <c r="BD17" s="23">
        <v>0</v>
      </c>
      <c r="BE17" s="23">
        <v>0</v>
      </c>
      <c r="BF17" s="23">
        <v>0</v>
      </c>
      <c r="BG17" s="23">
        <v>190</v>
      </c>
      <c r="BH17" s="23">
        <v>0</v>
      </c>
      <c r="BI17" s="23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4" t="s">
        <v>223</v>
      </c>
      <c r="BP17" s="24" t="s">
        <v>223</v>
      </c>
      <c r="BQ17" s="24" t="s">
        <v>223</v>
      </c>
      <c r="BR17" s="24" t="s">
        <v>223</v>
      </c>
      <c r="BS17" s="24" t="s">
        <v>223</v>
      </c>
      <c r="BT17" s="24" t="s">
        <v>223</v>
      </c>
      <c r="BU17" s="24" t="s">
        <v>223</v>
      </c>
      <c r="BV17" s="24" t="s">
        <v>223</v>
      </c>
      <c r="BW17" s="24" t="s">
        <v>223</v>
      </c>
      <c r="BX17" s="23">
        <v>0</v>
      </c>
      <c r="BY17" s="24" t="s">
        <v>223</v>
      </c>
      <c r="BZ17" s="23">
        <v>0</v>
      </c>
      <c r="CA17" s="23">
        <v>0</v>
      </c>
      <c r="CB17" s="24" t="s">
        <v>223</v>
      </c>
      <c r="CC17" s="24" t="s">
        <v>223</v>
      </c>
      <c r="CD17" s="24" t="s">
        <v>223</v>
      </c>
      <c r="CE17" s="24" t="s">
        <v>223</v>
      </c>
      <c r="CF17" s="24" t="s">
        <v>223</v>
      </c>
      <c r="CG17" s="24" t="s">
        <v>223</v>
      </c>
      <c r="CH17" s="24" t="s">
        <v>223</v>
      </c>
      <c r="CI17" s="24" t="s">
        <v>223</v>
      </c>
      <c r="CJ17" s="24" t="s">
        <v>223</v>
      </c>
      <c r="CK17" s="24" t="s">
        <v>223</v>
      </c>
      <c r="CL17" s="24" t="s">
        <v>223</v>
      </c>
      <c r="CM17" s="24" t="s">
        <v>223</v>
      </c>
      <c r="CN17" s="23">
        <v>0</v>
      </c>
      <c r="CO17" s="24" t="s">
        <v>223</v>
      </c>
      <c r="CP17" s="24" t="s">
        <v>223</v>
      </c>
      <c r="CQ17" s="24" t="s">
        <v>223</v>
      </c>
      <c r="CR17" s="24" t="s">
        <v>223</v>
      </c>
      <c r="CS17" s="24" t="s">
        <v>223</v>
      </c>
      <c r="CT17" s="24" t="s">
        <v>223</v>
      </c>
      <c r="CU17" s="24" t="s">
        <v>223</v>
      </c>
      <c r="CV17" s="24" t="s">
        <v>223</v>
      </c>
      <c r="CW17" s="23">
        <v>0</v>
      </c>
      <c r="CX17" s="24" t="s">
        <v>223</v>
      </c>
      <c r="CY17" s="23">
        <v>0</v>
      </c>
      <c r="CZ17" s="23">
        <v>0</v>
      </c>
      <c r="DA17" s="24" t="s">
        <v>223</v>
      </c>
      <c r="DB17" s="24" t="s">
        <v>223</v>
      </c>
      <c r="DC17" s="24" t="s">
        <v>223</v>
      </c>
      <c r="DD17" s="24" t="s">
        <v>223</v>
      </c>
      <c r="DE17" s="24" t="s">
        <v>223</v>
      </c>
      <c r="DF17" s="24" t="s">
        <v>223</v>
      </c>
      <c r="DG17" s="24" t="s">
        <v>223</v>
      </c>
      <c r="DH17" s="24" t="s">
        <v>223</v>
      </c>
      <c r="DI17" s="24" t="s">
        <v>223</v>
      </c>
      <c r="DJ17" s="24" t="s">
        <v>223</v>
      </c>
      <c r="DK17" s="24" t="s">
        <v>223</v>
      </c>
      <c r="DL17" s="24" t="s">
        <v>223</v>
      </c>
      <c r="DM17" s="24" t="s">
        <v>223</v>
      </c>
      <c r="DN17" s="23">
        <v>0</v>
      </c>
      <c r="DO17" s="24" t="s">
        <v>223</v>
      </c>
      <c r="DP17" s="24" t="s">
        <v>223</v>
      </c>
      <c r="DQ17" s="24" t="s">
        <v>223</v>
      </c>
      <c r="DR17" s="24" t="s">
        <v>223</v>
      </c>
      <c r="DS17" s="24" t="s">
        <v>223</v>
      </c>
      <c r="DT17" s="24" t="s">
        <v>223</v>
      </c>
      <c r="DU17" s="24" t="s">
        <v>223</v>
      </c>
      <c r="DV17" s="23">
        <v>0</v>
      </c>
      <c r="DW17" s="24" t="s">
        <v>223</v>
      </c>
      <c r="DX17" s="23">
        <v>0</v>
      </c>
      <c r="DY17" s="23">
        <v>0</v>
      </c>
      <c r="DZ17" s="24" t="s">
        <v>223</v>
      </c>
      <c r="EA17" s="24" t="s">
        <v>223</v>
      </c>
      <c r="EB17" s="24" t="s">
        <v>223</v>
      </c>
      <c r="EC17" s="24" t="s">
        <v>223</v>
      </c>
      <c r="ED17" s="24" t="s">
        <v>223</v>
      </c>
      <c r="EE17" s="24" t="s">
        <v>223</v>
      </c>
      <c r="EF17" s="24" t="s">
        <v>223</v>
      </c>
      <c r="EG17" s="24" t="s">
        <v>223</v>
      </c>
      <c r="EH17" s="24" t="s">
        <v>223</v>
      </c>
      <c r="EI17" s="24" t="s">
        <v>223</v>
      </c>
      <c r="EJ17" s="24" t="s">
        <v>223</v>
      </c>
      <c r="EK17" s="24" t="s">
        <v>223</v>
      </c>
      <c r="EL17" s="23">
        <v>0</v>
      </c>
      <c r="EM17" s="24" t="s">
        <v>223</v>
      </c>
      <c r="EN17" s="24" t="s">
        <v>223</v>
      </c>
      <c r="EO17" s="24" t="s">
        <v>223</v>
      </c>
      <c r="EP17" s="23">
        <v>0</v>
      </c>
      <c r="EQ17" s="24" t="s">
        <v>223</v>
      </c>
      <c r="ER17" s="24" t="s">
        <v>223</v>
      </c>
      <c r="ES17" s="24" t="s">
        <v>223</v>
      </c>
      <c r="ET17" s="24" t="s">
        <v>223</v>
      </c>
      <c r="EU17" s="23">
        <v>0</v>
      </c>
      <c r="EV17" s="24" t="s">
        <v>223</v>
      </c>
      <c r="EW17" s="23">
        <v>0</v>
      </c>
      <c r="EX17" s="23">
        <v>0</v>
      </c>
      <c r="EY17" s="23">
        <v>0</v>
      </c>
      <c r="EZ17" s="24" t="s">
        <v>223</v>
      </c>
      <c r="FA17" s="24" t="s">
        <v>223</v>
      </c>
      <c r="FB17" s="24" t="s">
        <v>223</v>
      </c>
      <c r="FC17" s="23">
        <v>0</v>
      </c>
      <c r="FD17" s="24" t="s">
        <v>223</v>
      </c>
      <c r="FE17" s="24" t="s">
        <v>223</v>
      </c>
      <c r="FF17" s="24" t="s">
        <v>223</v>
      </c>
      <c r="FG17" s="23">
        <v>0</v>
      </c>
      <c r="FH17" s="23">
        <v>0</v>
      </c>
      <c r="FI17" s="23">
        <v>0</v>
      </c>
      <c r="FJ17" s="24" t="s">
        <v>223</v>
      </c>
      <c r="FK17" s="24" t="s">
        <v>223</v>
      </c>
      <c r="FL17" s="24" t="s">
        <v>223</v>
      </c>
      <c r="FM17" s="24" t="s">
        <v>223</v>
      </c>
      <c r="FN17" s="23">
        <v>0</v>
      </c>
      <c r="FO17" s="23">
        <v>0</v>
      </c>
      <c r="FP17" s="24" t="s">
        <v>223</v>
      </c>
      <c r="FQ17" s="24" t="s">
        <v>223</v>
      </c>
      <c r="FR17" s="24" t="s">
        <v>223</v>
      </c>
      <c r="FS17" s="23">
        <v>0</v>
      </c>
      <c r="FT17" s="23">
        <v>0</v>
      </c>
      <c r="FU17" s="24" t="s">
        <v>223</v>
      </c>
      <c r="FV17" s="23">
        <v>0</v>
      </c>
      <c r="FW17" s="23">
        <v>5243</v>
      </c>
      <c r="FX17" s="23">
        <v>1128</v>
      </c>
      <c r="FY17" s="23">
        <v>5</v>
      </c>
      <c r="FZ17" s="23">
        <v>379</v>
      </c>
      <c r="GA17" s="23">
        <v>0</v>
      </c>
      <c r="GB17" s="23">
        <v>137</v>
      </c>
      <c r="GC17" s="23">
        <v>735</v>
      </c>
      <c r="GD17" s="23">
        <v>434</v>
      </c>
      <c r="GE17" s="23">
        <v>0</v>
      </c>
      <c r="GF17" s="23">
        <v>1965</v>
      </c>
      <c r="GG17" s="23">
        <v>0</v>
      </c>
      <c r="GH17" s="23">
        <v>0</v>
      </c>
      <c r="GI17" s="23">
        <v>460</v>
      </c>
      <c r="GJ17" s="23">
        <v>0</v>
      </c>
      <c r="GK17" s="23">
        <v>0</v>
      </c>
      <c r="GL17" s="24" t="s">
        <v>223</v>
      </c>
      <c r="GM17" s="24" t="s">
        <v>223</v>
      </c>
      <c r="GN17" s="24" t="s">
        <v>223</v>
      </c>
      <c r="GO17" s="23">
        <v>0</v>
      </c>
      <c r="GP17" s="23">
        <v>0</v>
      </c>
      <c r="GQ17" s="23">
        <v>0</v>
      </c>
      <c r="GR17" s="23">
        <v>0</v>
      </c>
      <c r="GS17" s="23">
        <v>0</v>
      </c>
      <c r="GT17" s="23">
        <v>0</v>
      </c>
      <c r="GU17" s="23">
        <v>0</v>
      </c>
    </row>
    <row r="18" spans="1:203" ht="13.5" customHeight="1" x14ac:dyDescent="0.55000000000000004">
      <c r="A18" s="21" t="s">
        <v>44</v>
      </c>
      <c r="B18" s="22" t="s">
        <v>67</v>
      </c>
      <c r="C18" s="21" t="s">
        <v>68</v>
      </c>
      <c r="D18" s="23">
        <v>9294</v>
      </c>
      <c r="E18" s="23">
        <v>1367</v>
      </c>
      <c r="F18" s="23">
        <v>46</v>
      </c>
      <c r="G18" s="23">
        <v>0</v>
      </c>
      <c r="H18" s="23">
        <v>0</v>
      </c>
      <c r="I18" s="23">
        <v>1548</v>
      </c>
      <c r="J18" s="23">
        <v>1644</v>
      </c>
      <c r="K18" s="23">
        <v>235</v>
      </c>
      <c r="L18" s="23">
        <v>0</v>
      </c>
      <c r="M18" s="23">
        <v>4324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130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4" t="s">
        <v>223</v>
      </c>
      <c r="AQ18" s="24" t="s">
        <v>223</v>
      </c>
      <c r="AR18" s="23">
        <v>0</v>
      </c>
      <c r="AS18" s="24" t="s">
        <v>223</v>
      </c>
      <c r="AT18" s="24" t="s">
        <v>223</v>
      </c>
      <c r="AU18" s="23">
        <v>0</v>
      </c>
      <c r="AV18" s="24" t="s">
        <v>223</v>
      </c>
      <c r="AW18" s="23">
        <v>0</v>
      </c>
      <c r="AX18" s="24" t="s">
        <v>223</v>
      </c>
      <c r="AY18" s="23">
        <v>0</v>
      </c>
      <c r="AZ18" s="24" t="s">
        <v>223</v>
      </c>
      <c r="BA18" s="23">
        <v>0</v>
      </c>
      <c r="BB18" s="23">
        <v>761</v>
      </c>
      <c r="BC18" s="23">
        <v>0</v>
      </c>
      <c r="BD18" s="23">
        <v>0</v>
      </c>
      <c r="BE18" s="23">
        <v>0</v>
      </c>
      <c r="BF18" s="23">
        <v>0</v>
      </c>
      <c r="BG18" s="23">
        <v>761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4" t="s">
        <v>223</v>
      </c>
      <c r="BP18" s="24" t="s">
        <v>223</v>
      </c>
      <c r="BQ18" s="24" t="s">
        <v>223</v>
      </c>
      <c r="BR18" s="24" t="s">
        <v>223</v>
      </c>
      <c r="BS18" s="24" t="s">
        <v>223</v>
      </c>
      <c r="BT18" s="24" t="s">
        <v>223</v>
      </c>
      <c r="BU18" s="24" t="s">
        <v>223</v>
      </c>
      <c r="BV18" s="24" t="s">
        <v>223</v>
      </c>
      <c r="BW18" s="24" t="s">
        <v>223</v>
      </c>
      <c r="BX18" s="23">
        <v>0</v>
      </c>
      <c r="BY18" s="24" t="s">
        <v>223</v>
      </c>
      <c r="BZ18" s="23">
        <v>0</v>
      </c>
      <c r="CA18" s="23">
        <v>0</v>
      </c>
      <c r="CB18" s="24" t="s">
        <v>223</v>
      </c>
      <c r="CC18" s="24" t="s">
        <v>223</v>
      </c>
      <c r="CD18" s="24" t="s">
        <v>223</v>
      </c>
      <c r="CE18" s="24" t="s">
        <v>223</v>
      </c>
      <c r="CF18" s="24" t="s">
        <v>223</v>
      </c>
      <c r="CG18" s="24" t="s">
        <v>223</v>
      </c>
      <c r="CH18" s="24" t="s">
        <v>223</v>
      </c>
      <c r="CI18" s="24" t="s">
        <v>223</v>
      </c>
      <c r="CJ18" s="24" t="s">
        <v>223</v>
      </c>
      <c r="CK18" s="24" t="s">
        <v>223</v>
      </c>
      <c r="CL18" s="24" t="s">
        <v>223</v>
      </c>
      <c r="CM18" s="24" t="s">
        <v>223</v>
      </c>
      <c r="CN18" s="23">
        <v>0</v>
      </c>
      <c r="CO18" s="24" t="s">
        <v>223</v>
      </c>
      <c r="CP18" s="24" t="s">
        <v>223</v>
      </c>
      <c r="CQ18" s="24" t="s">
        <v>223</v>
      </c>
      <c r="CR18" s="24" t="s">
        <v>223</v>
      </c>
      <c r="CS18" s="24" t="s">
        <v>223</v>
      </c>
      <c r="CT18" s="24" t="s">
        <v>223</v>
      </c>
      <c r="CU18" s="24" t="s">
        <v>223</v>
      </c>
      <c r="CV18" s="24" t="s">
        <v>223</v>
      </c>
      <c r="CW18" s="23">
        <v>0</v>
      </c>
      <c r="CX18" s="24" t="s">
        <v>223</v>
      </c>
      <c r="CY18" s="23">
        <v>0</v>
      </c>
      <c r="CZ18" s="23">
        <v>0</v>
      </c>
      <c r="DA18" s="24" t="s">
        <v>223</v>
      </c>
      <c r="DB18" s="24" t="s">
        <v>223</v>
      </c>
      <c r="DC18" s="24" t="s">
        <v>223</v>
      </c>
      <c r="DD18" s="24" t="s">
        <v>223</v>
      </c>
      <c r="DE18" s="24" t="s">
        <v>223</v>
      </c>
      <c r="DF18" s="24" t="s">
        <v>223</v>
      </c>
      <c r="DG18" s="24" t="s">
        <v>223</v>
      </c>
      <c r="DH18" s="24" t="s">
        <v>223</v>
      </c>
      <c r="DI18" s="24" t="s">
        <v>223</v>
      </c>
      <c r="DJ18" s="24" t="s">
        <v>223</v>
      </c>
      <c r="DK18" s="24" t="s">
        <v>223</v>
      </c>
      <c r="DL18" s="24" t="s">
        <v>223</v>
      </c>
      <c r="DM18" s="24" t="s">
        <v>223</v>
      </c>
      <c r="DN18" s="23">
        <v>0</v>
      </c>
      <c r="DO18" s="24" t="s">
        <v>223</v>
      </c>
      <c r="DP18" s="24" t="s">
        <v>223</v>
      </c>
      <c r="DQ18" s="24" t="s">
        <v>223</v>
      </c>
      <c r="DR18" s="24" t="s">
        <v>223</v>
      </c>
      <c r="DS18" s="24" t="s">
        <v>223</v>
      </c>
      <c r="DT18" s="24" t="s">
        <v>223</v>
      </c>
      <c r="DU18" s="24" t="s">
        <v>223</v>
      </c>
      <c r="DV18" s="23">
        <v>0</v>
      </c>
      <c r="DW18" s="24" t="s">
        <v>223</v>
      </c>
      <c r="DX18" s="23">
        <v>0</v>
      </c>
      <c r="DY18" s="23">
        <v>0</v>
      </c>
      <c r="DZ18" s="24" t="s">
        <v>223</v>
      </c>
      <c r="EA18" s="24" t="s">
        <v>223</v>
      </c>
      <c r="EB18" s="24" t="s">
        <v>223</v>
      </c>
      <c r="EC18" s="24" t="s">
        <v>223</v>
      </c>
      <c r="ED18" s="24" t="s">
        <v>223</v>
      </c>
      <c r="EE18" s="24" t="s">
        <v>223</v>
      </c>
      <c r="EF18" s="24" t="s">
        <v>223</v>
      </c>
      <c r="EG18" s="24" t="s">
        <v>223</v>
      </c>
      <c r="EH18" s="24" t="s">
        <v>223</v>
      </c>
      <c r="EI18" s="24" t="s">
        <v>223</v>
      </c>
      <c r="EJ18" s="24" t="s">
        <v>223</v>
      </c>
      <c r="EK18" s="24" t="s">
        <v>223</v>
      </c>
      <c r="EL18" s="23">
        <v>0</v>
      </c>
      <c r="EM18" s="24" t="s">
        <v>223</v>
      </c>
      <c r="EN18" s="24" t="s">
        <v>223</v>
      </c>
      <c r="EO18" s="24" t="s">
        <v>223</v>
      </c>
      <c r="EP18" s="23">
        <v>0</v>
      </c>
      <c r="EQ18" s="24" t="s">
        <v>223</v>
      </c>
      <c r="ER18" s="24" t="s">
        <v>223</v>
      </c>
      <c r="ES18" s="24" t="s">
        <v>223</v>
      </c>
      <c r="ET18" s="24" t="s">
        <v>223</v>
      </c>
      <c r="EU18" s="23">
        <v>0</v>
      </c>
      <c r="EV18" s="24" t="s">
        <v>223</v>
      </c>
      <c r="EW18" s="23">
        <v>0</v>
      </c>
      <c r="EX18" s="23">
        <v>0</v>
      </c>
      <c r="EY18" s="23">
        <v>0</v>
      </c>
      <c r="EZ18" s="24" t="s">
        <v>223</v>
      </c>
      <c r="FA18" s="24" t="s">
        <v>223</v>
      </c>
      <c r="FB18" s="24" t="s">
        <v>223</v>
      </c>
      <c r="FC18" s="23">
        <v>0</v>
      </c>
      <c r="FD18" s="24" t="s">
        <v>223</v>
      </c>
      <c r="FE18" s="24" t="s">
        <v>223</v>
      </c>
      <c r="FF18" s="24" t="s">
        <v>223</v>
      </c>
      <c r="FG18" s="23">
        <v>0</v>
      </c>
      <c r="FH18" s="23">
        <v>0</v>
      </c>
      <c r="FI18" s="23">
        <v>0</v>
      </c>
      <c r="FJ18" s="24" t="s">
        <v>223</v>
      </c>
      <c r="FK18" s="24" t="s">
        <v>223</v>
      </c>
      <c r="FL18" s="24" t="s">
        <v>223</v>
      </c>
      <c r="FM18" s="24" t="s">
        <v>223</v>
      </c>
      <c r="FN18" s="23">
        <v>0</v>
      </c>
      <c r="FO18" s="23">
        <v>0</v>
      </c>
      <c r="FP18" s="24" t="s">
        <v>223</v>
      </c>
      <c r="FQ18" s="24" t="s">
        <v>223</v>
      </c>
      <c r="FR18" s="24" t="s">
        <v>223</v>
      </c>
      <c r="FS18" s="23">
        <v>0</v>
      </c>
      <c r="FT18" s="23">
        <v>0</v>
      </c>
      <c r="FU18" s="24" t="s">
        <v>223</v>
      </c>
      <c r="FV18" s="23">
        <v>0</v>
      </c>
      <c r="FW18" s="23">
        <v>8533</v>
      </c>
      <c r="FX18" s="23">
        <v>1367</v>
      </c>
      <c r="FY18" s="23">
        <v>46</v>
      </c>
      <c r="FZ18" s="23">
        <v>0</v>
      </c>
      <c r="GA18" s="23">
        <v>0</v>
      </c>
      <c r="GB18" s="23">
        <v>787</v>
      </c>
      <c r="GC18" s="23">
        <v>1644</v>
      </c>
      <c r="GD18" s="23">
        <v>235</v>
      </c>
      <c r="GE18" s="23">
        <v>0</v>
      </c>
      <c r="GF18" s="23">
        <v>4324</v>
      </c>
      <c r="GG18" s="23">
        <v>0</v>
      </c>
      <c r="GH18" s="23">
        <v>0</v>
      </c>
      <c r="GI18" s="23">
        <v>0</v>
      </c>
      <c r="GJ18" s="23">
        <v>0</v>
      </c>
      <c r="GK18" s="23">
        <v>0</v>
      </c>
      <c r="GL18" s="24" t="s">
        <v>223</v>
      </c>
      <c r="GM18" s="24" t="s">
        <v>223</v>
      </c>
      <c r="GN18" s="24" t="s">
        <v>223</v>
      </c>
      <c r="GO18" s="23">
        <v>0</v>
      </c>
      <c r="GP18" s="23">
        <v>0</v>
      </c>
      <c r="GQ18" s="23">
        <v>0</v>
      </c>
      <c r="GR18" s="23">
        <v>0</v>
      </c>
      <c r="GS18" s="23">
        <v>0</v>
      </c>
      <c r="GT18" s="23">
        <v>0</v>
      </c>
      <c r="GU18" s="23">
        <v>130</v>
      </c>
    </row>
    <row r="19" spans="1:203" ht="13.5" customHeight="1" x14ac:dyDescent="0.55000000000000004">
      <c r="A19" s="21" t="s">
        <v>44</v>
      </c>
      <c r="B19" s="22" t="s">
        <v>69</v>
      </c>
      <c r="C19" s="21" t="s">
        <v>70</v>
      </c>
      <c r="D19" s="23">
        <v>8264</v>
      </c>
      <c r="E19" s="23">
        <v>0</v>
      </c>
      <c r="F19" s="23">
        <v>0</v>
      </c>
      <c r="G19" s="23">
        <v>0</v>
      </c>
      <c r="H19" s="23">
        <v>0</v>
      </c>
      <c r="I19" s="23">
        <v>1834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6430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8264</v>
      </c>
      <c r="AD19" s="23">
        <v>0</v>
      </c>
      <c r="AE19" s="23">
        <v>0</v>
      </c>
      <c r="AF19" s="23">
        <v>0</v>
      </c>
      <c r="AG19" s="23">
        <v>0</v>
      </c>
      <c r="AH19" s="23">
        <v>1834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4" t="s">
        <v>223</v>
      </c>
      <c r="AQ19" s="24" t="s">
        <v>223</v>
      </c>
      <c r="AR19" s="23">
        <v>6430</v>
      </c>
      <c r="AS19" s="24" t="s">
        <v>223</v>
      </c>
      <c r="AT19" s="24" t="s">
        <v>223</v>
      </c>
      <c r="AU19" s="23">
        <v>0</v>
      </c>
      <c r="AV19" s="24" t="s">
        <v>223</v>
      </c>
      <c r="AW19" s="23">
        <v>0</v>
      </c>
      <c r="AX19" s="24" t="s">
        <v>223</v>
      </c>
      <c r="AY19" s="23">
        <v>0</v>
      </c>
      <c r="AZ19" s="24" t="s">
        <v>223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0</v>
      </c>
      <c r="BM19" s="23">
        <v>0</v>
      </c>
      <c r="BN19" s="23">
        <v>0</v>
      </c>
      <c r="BO19" s="24" t="s">
        <v>223</v>
      </c>
      <c r="BP19" s="24" t="s">
        <v>223</v>
      </c>
      <c r="BQ19" s="24" t="s">
        <v>223</v>
      </c>
      <c r="BR19" s="24" t="s">
        <v>223</v>
      </c>
      <c r="BS19" s="24" t="s">
        <v>223</v>
      </c>
      <c r="BT19" s="24" t="s">
        <v>223</v>
      </c>
      <c r="BU19" s="24" t="s">
        <v>223</v>
      </c>
      <c r="BV19" s="24" t="s">
        <v>223</v>
      </c>
      <c r="BW19" s="24" t="s">
        <v>223</v>
      </c>
      <c r="BX19" s="23">
        <v>0</v>
      </c>
      <c r="BY19" s="24" t="s">
        <v>223</v>
      </c>
      <c r="BZ19" s="23">
        <v>0</v>
      </c>
      <c r="CA19" s="23">
        <v>0</v>
      </c>
      <c r="CB19" s="24" t="s">
        <v>223</v>
      </c>
      <c r="CC19" s="24" t="s">
        <v>223</v>
      </c>
      <c r="CD19" s="24" t="s">
        <v>223</v>
      </c>
      <c r="CE19" s="24" t="s">
        <v>223</v>
      </c>
      <c r="CF19" s="24" t="s">
        <v>223</v>
      </c>
      <c r="CG19" s="24" t="s">
        <v>223</v>
      </c>
      <c r="CH19" s="24" t="s">
        <v>223</v>
      </c>
      <c r="CI19" s="24" t="s">
        <v>223</v>
      </c>
      <c r="CJ19" s="24" t="s">
        <v>223</v>
      </c>
      <c r="CK19" s="24" t="s">
        <v>223</v>
      </c>
      <c r="CL19" s="24" t="s">
        <v>223</v>
      </c>
      <c r="CM19" s="24" t="s">
        <v>223</v>
      </c>
      <c r="CN19" s="23">
        <v>0</v>
      </c>
      <c r="CO19" s="24" t="s">
        <v>223</v>
      </c>
      <c r="CP19" s="24" t="s">
        <v>223</v>
      </c>
      <c r="CQ19" s="24" t="s">
        <v>223</v>
      </c>
      <c r="CR19" s="24" t="s">
        <v>223</v>
      </c>
      <c r="CS19" s="24" t="s">
        <v>223</v>
      </c>
      <c r="CT19" s="24" t="s">
        <v>223</v>
      </c>
      <c r="CU19" s="24" t="s">
        <v>223</v>
      </c>
      <c r="CV19" s="24" t="s">
        <v>223</v>
      </c>
      <c r="CW19" s="23">
        <v>0</v>
      </c>
      <c r="CX19" s="24" t="s">
        <v>223</v>
      </c>
      <c r="CY19" s="23">
        <v>0</v>
      </c>
      <c r="CZ19" s="23">
        <v>0</v>
      </c>
      <c r="DA19" s="24" t="s">
        <v>223</v>
      </c>
      <c r="DB19" s="24" t="s">
        <v>223</v>
      </c>
      <c r="DC19" s="24" t="s">
        <v>223</v>
      </c>
      <c r="DD19" s="24" t="s">
        <v>223</v>
      </c>
      <c r="DE19" s="24" t="s">
        <v>223</v>
      </c>
      <c r="DF19" s="24" t="s">
        <v>223</v>
      </c>
      <c r="DG19" s="24" t="s">
        <v>223</v>
      </c>
      <c r="DH19" s="24" t="s">
        <v>223</v>
      </c>
      <c r="DI19" s="24" t="s">
        <v>223</v>
      </c>
      <c r="DJ19" s="24" t="s">
        <v>223</v>
      </c>
      <c r="DK19" s="24" t="s">
        <v>223</v>
      </c>
      <c r="DL19" s="24" t="s">
        <v>223</v>
      </c>
      <c r="DM19" s="24" t="s">
        <v>223</v>
      </c>
      <c r="DN19" s="23">
        <v>0</v>
      </c>
      <c r="DO19" s="24" t="s">
        <v>223</v>
      </c>
      <c r="DP19" s="24" t="s">
        <v>223</v>
      </c>
      <c r="DQ19" s="24" t="s">
        <v>223</v>
      </c>
      <c r="DR19" s="24" t="s">
        <v>223</v>
      </c>
      <c r="DS19" s="24" t="s">
        <v>223</v>
      </c>
      <c r="DT19" s="24" t="s">
        <v>223</v>
      </c>
      <c r="DU19" s="24" t="s">
        <v>223</v>
      </c>
      <c r="DV19" s="23">
        <v>0</v>
      </c>
      <c r="DW19" s="24" t="s">
        <v>223</v>
      </c>
      <c r="DX19" s="23">
        <v>0</v>
      </c>
      <c r="DY19" s="23">
        <v>0</v>
      </c>
      <c r="DZ19" s="24" t="s">
        <v>223</v>
      </c>
      <c r="EA19" s="24" t="s">
        <v>223</v>
      </c>
      <c r="EB19" s="24" t="s">
        <v>223</v>
      </c>
      <c r="EC19" s="24" t="s">
        <v>223</v>
      </c>
      <c r="ED19" s="24" t="s">
        <v>223</v>
      </c>
      <c r="EE19" s="24" t="s">
        <v>223</v>
      </c>
      <c r="EF19" s="24" t="s">
        <v>223</v>
      </c>
      <c r="EG19" s="24" t="s">
        <v>223</v>
      </c>
      <c r="EH19" s="24" t="s">
        <v>223</v>
      </c>
      <c r="EI19" s="24" t="s">
        <v>223</v>
      </c>
      <c r="EJ19" s="24" t="s">
        <v>223</v>
      </c>
      <c r="EK19" s="24" t="s">
        <v>223</v>
      </c>
      <c r="EL19" s="23">
        <v>0</v>
      </c>
      <c r="EM19" s="24" t="s">
        <v>223</v>
      </c>
      <c r="EN19" s="24" t="s">
        <v>223</v>
      </c>
      <c r="EO19" s="24" t="s">
        <v>223</v>
      </c>
      <c r="EP19" s="23">
        <v>0</v>
      </c>
      <c r="EQ19" s="24" t="s">
        <v>223</v>
      </c>
      <c r="ER19" s="24" t="s">
        <v>223</v>
      </c>
      <c r="ES19" s="24" t="s">
        <v>223</v>
      </c>
      <c r="ET19" s="24" t="s">
        <v>223</v>
      </c>
      <c r="EU19" s="23">
        <v>0</v>
      </c>
      <c r="EV19" s="24" t="s">
        <v>223</v>
      </c>
      <c r="EW19" s="23">
        <v>0</v>
      </c>
      <c r="EX19" s="23">
        <v>0</v>
      </c>
      <c r="EY19" s="23">
        <v>0</v>
      </c>
      <c r="EZ19" s="24" t="s">
        <v>223</v>
      </c>
      <c r="FA19" s="24" t="s">
        <v>223</v>
      </c>
      <c r="FB19" s="24" t="s">
        <v>223</v>
      </c>
      <c r="FC19" s="23">
        <v>0</v>
      </c>
      <c r="FD19" s="24" t="s">
        <v>223</v>
      </c>
      <c r="FE19" s="24" t="s">
        <v>223</v>
      </c>
      <c r="FF19" s="24" t="s">
        <v>223</v>
      </c>
      <c r="FG19" s="23">
        <v>0</v>
      </c>
      <c r="FH19" s="23">
        <v>0</v>
      </c>
      <c r="FI19" s="23">
        <v>0</v>
      </c>
      <c r="FJ19" s="24" t="s">
        <v>223</v>
      </c>
      <c r="FK19" s="24" t="s">
        <v>223</v>
      </c>
      <c r="FL19" s="24" t="s">
        <v>223</v>
      </c>
      <c r="FM19" s="24" t="s">
        <v>223</v>
      </c>
      <c r="FN19" s="23">
        <v>0</v>
      </c>
      <c r="FO19" s="23">
        <v>0</v>
      </c>
      <c r="FP19" s="24" t="s">
        <v>223</v>
      </c>
      <c r="FQ19" s="24" t="s">
        <v>223</v>
      </c>
      <c r="FR19" s="24" t="s">
        <v>223</v>
      </c>
      <c r="FS19" s="23">
        <v>0</v>
      </c>
      <c r="FT19" s="23">
        <v>0</v>
      </c>
      <c r="FU19" s="24" t="s">
        <v>223</v>
      </c>
      <c r="FV19" s="23">
        <v>0</v>
      </c>
      <c r="FW19" s="23">
        <v>0</v>
      </c>
      <c r="FX19" s="23">
        <v>0</v>
      </c>
      <c r="FY19" s="23">
        <v>0</v>
      </c>
      <c r="FZ19" s="23">
        <v>0</v>
      </c>
      <c r="GA19" s="23">
        <v>0</v>
      </c>
      <c r="GB19" s="23">
        <v>0</v>
      </c>
      <c r="GC19" s="23">
        <v>0</v>
      </c>
      <c r="GD19" s="23">
        <v>0</v>
      </c>
      <c r="GE19" s="23">
        <v>0</v>
      </c>
      <c r="GF19" s="23">
        <v>0</v>
      </c>
      <c r="GG19" s="23">
        <v>0</v>
      </c>
      <c r="GH19" s="23">
        <v>0</v>
      </c>
      <c r="GI19" s="23">
        <v>0</v>
      </c>
      <c r="GJ19" s="23">
        <v>0</v>
      </c>
      <c r="GK19" s="23">
        <v>0</v>
      </c>
      <c r="GL19" s="24" t="s">
        <v>223</v>
      </c>
      <c r="GM19" s="24" t="s">
        <v>223</v>
      </c>
      <c r="GN19" s="24" t="s">
        <v>223</v>
      </c>
      <c r="GO19" s="23">
        <v>0</v>
      </c>
      <c r="GP19" s="23">
        <v>0</v>
      </c>
      <c r="GQ19" s="23">
        <v>0</v>
      </c>
      <c r="GR19" s="23">
        <v>0</v>
      </c>
      <c r="GS19" s="23">
        <v>0</v>
      </c>
      <c r="GT19" s="23">
        <v>0</v>
      </c>
      <c r="GU19" s="23">
        <v>0</v>
      </c>
    </row>
    <row r="20" spans="1:203" ht="13.5" customHeight="1" x14ac:dyDescent="0.55000000000000004">
      <c r="A20" s="21" t="s">
        <v>44</v>
      </c>
      <c r="B20" s="22" t="s">
        <v>71</v>
      </c>
      <c r="C20" s="21" t="s">
        <v>72</v>
      </c>
      <c r="D20" s="23">
        <v>4272</v>
      </c>
      <c r="E20" s="23">
        <v>0</v>
      </c>
      <c r="F20" s="23">
        <v>0</v>
      </c>
      <c r="G20" s="23">
        <v>0</v>
      </c>
      <c r="H20" s="23">
        <v>0</v>
      </c>
      <c r="I20" s="23">
        <v>512</v>
      </c>
      <c r="J20" s="23">
        <v>587</v>
      </c>
      <c r="K20" s="23">
        <v>526</v>
      </c>
      <c r="L20" s="23">
        <v>0</v>
      </c>
      <c r="M20" s="23">
        <v>1781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866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4" t="s">
        <v>223</v>
      </c>
      <c r="AQ20" s="24" t="s">
        <v>223</v>
      </c>
      <c r="AR20" s="23">
        <v>0</v>
      </c>
      <c r="AS20" s="24" t="s">
        <v>223</v>
      </c>
      <c r="AT20" s="24" t="s">
        <v>223</v>
      </c>
      <c r="AU20" s="23">
        <v>0</v>
      </c>
      <c r="AV20" s="24" t="s">
        <v>223</v>
      </c>
      <c r="AW20" s="23">
        <v>0</v>
      </c>
      <c r="AX20" s="24" t="s">
        <v>223</v>
      </c>
      <c r="AY20" s="23">
        <v>0</v>
      </c>
      <c r="AZ20" s="24" t="s">
        <v>223</v>
      </c>
      <c r="BA20" s="23">
        <v>0</v>
      </c>
      <c r="BB20" s="23">
        <v>413</v>
      </c>
      <c r="BC20" s="23">
        <v>0</v>
      </c>
      <c r="BD20" s="23">
        <v>0</v>
      </c>
      <c r="BE20" s="23">
        <v>0</v>
      </c>
      <c r="BF20" s="23">
        <v>0</v>
      </c>
      <c r="BG20" s="23">
        <v>384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4" t="s">
        <v>223</v>
      </c>
      <c r="BP20" s="24" t="s">
        <v>223</v>
      </c>
      <c r="BQ20" s="24" t="s">
        <v>223</v>
      </c>
      <c r="BR20" s="24" t="s">
        <v>223</v>
      </c>
      <c r="BS20" s="24" t="s">
        <v>223</v>
      </c>
      <c r="BT20" s="24" t="s">
        <v>223</v>
      </c>
      <c r="BU20" s="24" t="s">
        <v>223</v>
      </c>
      <c r="BV20" s="24" t="s">
        <v>223</v>
      </c>
      <c r="BW20" s="24" t="s">
        <v>223</v>
      </c>
      <c r="BX20" s="23">
        <v>0</v>
      </c>
      <c r="BY20" s="24" t="s">
        <v>223</v>
      </c>
      <c r="BZ20" s="23">
        <v>29</v>
      </c>
      <c r="CA20" s="23">
        <v>0</v>
      </c>
      <c r="CB20" s="24" t="s">
        <v>223</v>
      </c>
      <c r="CC20" s="24" t="s">
        <v>223</v>
      </c>
      <c r="CD20" s="24" t="s">
        <v>223</v>
      </c>
      <c r="CE20" s="24" t="s">
        <v>223</v>
      </c>
      <c r="CF20" s="24" t="s">
        <v>223</v>
      </c>
      <c r="CG20" s="24" t="s">
        <v>223</v>
      </c>
      <c r="CH20" s="24" t="s">
        <v>223</v>
      </c>
      <c r="CI20" s="24" t="s">
        <v>223</v>
      </c>
      <c r="CJ20" s="24" t="s">
        <v>223</v>
      </c>
      <c r="CK20" s="24" t="s">
        <v>223</v>
      </c>
      <c r="CL20" s="24" t="s">
        <v>223</v>
      </c>
      <c r="CM20" s="24" t="s">
        <v>223</v>
      </c>
      <c r="CN20" s="23">
        <v>0</v>
      </c>
      <c r="CO20" s="24" t="s">
        <v>223</v>
      </c>
      <c r="CP20" s="24" t="s">
        <v>223</v>
      </c>
      <c r="CQ20" s="24" t="s">
        <v>223</v>
      </c>
      <c r="CR20" s="24" t="s">
        <v>223</v>
      </c>
      <c r="CS20" s="24" t="s">
        <v>223</v>
      </c>
      <c r="CT20" s="24" t="s">
        <v>223</v>
      </c>
      <c r="CU20" s="24" t="s">
        <v>223</v>
      </c>
      <c r="CV20" s="24" t="s">
        <v>223</v>
      </c>
      <c r="CW20" s="23">
        <v>0</v>
      </c>
      <c r="CX20" s="24" t="s">
        <v>223</v>
      </c>
      <c r="CY20" s="23">
        <v>0</v>
      </c>
      <c r="CZ20" s="23">
        <v>0</v>
      </c>
      <c r="DA20" s="24" t="s">
        <v>223</v>
      </c>
      <c r="DB20" s="24" t="s">
        <v>223</v>
      </c>
      <c r="DC20" s="24" t="s">
        <v>223</v>
      </c>
      <c r="DD20" s="24" t="s">
        <v>223</v>
      </c>
      <c r="DE20" s="24" t="s">
        <v>223</v>
      </c>
      <c r="DF20" s="24" t="s">
        <v>223</v>
      </c>
      <c r="DG20" s="24" t="s">
        <v>223</v>
      </c>
      <c r="DH20" s="24" t="s">
        <v>223</v>
      </c>
      <c r="DI20" s="24" t="s">
        <v>223</v>
      </c>
      <c r="DJ20" s="24" t="s">
        <v>223</v>
      </c>
      <c r="DK20" s="24" t="s">
        <v>223</v>
      </c>
      <c r="DL20" s="24" t="s">
        <v>223</v>
      </c>
      <c r="DM20" s="24" t="s">
        <v>223</v>
      </c>
      <c r="DN20" s="23">
        <v>0</v>
      </c>
      <c r="DO20" s="24" t="s">
        <v>223</v>
      </c>
      <c r="DP20" s="24" t="s">
        <v>223</v>
      </c>
      <c r="DQ20" s="24" t="s">
        <v>223</v>
      </c>
      <c r="DR20" s="24" t="s">
        <v>223</v>
      </c>
      <c r="DS20" s="24" t="s">
        <v>223</v>
      </c>
      <c r="DT20" s="24" t="s">
        <v>223</v>
      </c>
      <c r="DU20" s="24" t="s">
        <v>223</v>
      </c>
      <c r="DV20" s="23">
        <v>0</v>
      </c>
      <c r="DW20" s="24" t="s">
        <v>223</v>
      </c>
      <c r="DX20" s="23">
        <v>0</v>
      </c>
      <c r="DY20" s="23">
        <v>0</v>
      </c>
      <c r="DZ20" s="24" t="s">
        <v>223</v>
      </c>
      <c r="EA20" s="24" t="s">
        <v>223</v>
      </c>
      <c r="EB20" s="24" t="s">
        <v>223</v>
      </c>
      <c r="EC20" s="24" t="s">
        <v>223</v>
      </c>
      <c r="ED20" s="24" t="s">
        <v>223</v>
      </c>
      <c r="EE20" s="24" t="s">
        <v>223</v>
      </c>
      <c r="EF20" s="24" t="s">
        <v>223</v>
      </c>
      <c r="EG20" s="24" t="s">
        <v>223</v>
      </c>
      <c r="EH20" s="24" t="s">
        <v>223</v>
      </c>
      <c r="EI20" s="24" t="s">
        <v>223</v>
      </c>
      <c r="EJ20" s="24" t="s">
        <v>223</v>
      </c>
      <c r="EK20" s="24" t="s">
        <v>223</v>
      </c>
      <c r="EL20" s="23">
        <v>0</v>
      </c>
      <c r="EM20" s="24" t="s">
        <v>223</v>
      </c>
      <c r="EN20" s="24" t="s">
        <v>223</v>
      </c>
      <c r="EO20" s="24" t="s">
        <v>223</v>
      </c>
      <c r="EP20" s="23">
        <v>0</v>
      </c>
      <c r="EQ20" s="24" t="s">
        <v>223</v>
      </c>
      <c r="ER20" s="24" t="s">
        <v>223</v>
      </c>
      <c r="ES20" s="24" t="s">
        <v>223</v>
      </c>
      <c r="ET20" s="24" t="s">
        <v>223</v>
      </c>
      <c r="EU20" s="23">
        <v>0</v>
      </c>
      <c r="EV20" s="24" t="s">
        <v>223</v>
      </c>
      <c r="EW20" s="23">
        <v>0</v>
      </c>
      <c r="EX20" s="23">
        <v>0</v>
      </c>
      <c r="EY20" s="23">
        <v>0</v>
      </c>
      <c r="EZ20" s="24" t="s">
        <v>223</v>
      </c>
      <c r="FA20" s="24" t="s">
        <v>223</v>
      </c>
      <c r="FB20" s="24" t="s">
        <v>223</v>
      </c>
      <c r="FC20" s="23">
        <v>0</v>
      </c>
      <c r="FD20" s="24" t="s">
        <v>223</v>
      </c>
      <c r="FE20" s="24" t="s">
        <v>223</v>
      </c>
      <c r="FF20" s="24" t="s">
        <v>223</v>
      </c>
      <c r="FG20" s="23">
        <v>0</v>
      </c>
      <c r="FH20" s="23">
        <v>0</v>
      </c>
      <c r="FI20" s="23">
        <v>0</v>
      </c>
      <c r="FJ20" s="24" t="s">
        <v>223</v>
      </c>
      <c r="FK20" s="24" t="s">
        <v>223</v>
      </c>
      <c r="FL20" s="24" t="s">
        <v>223</v>
      </c>
      <c r="FM20" s="24" t="s">
        <v>223</v>
      </c>
      <c r="FN20" s="23">
        <v>0</v>
      </c>
      <c r="FO20" s="23">
        <v>0</v>
      </c>
      <c r="FP20" s="24" t="s">
        <v>223</v>
      </c>
      <c r="FQ20" s="24" t="s">
        <v>223</v>
      </c>
      <c r="FR20" s="24" t="s">
        <v>223</v>
      </c>
      <c r="FS20" s="23">
        <v>0</v>
      </c>
      <c r="FT20" s="23">
        <v>0</v>
      </c>
      <c r="FU20" s="24" t="s">
        <v>223</v>
      </c>
      <c r="FV20" s="23">
        <v>0</v>
      </c>
      <c r="FW20" s="23">
        <v>3859</v>
      </c>
      <c r="FX20" s="23">
        <v>0</v>
      </c>
      <c r="FY20" s="23">
        <v>0</v>
      </c>
      <c r="FZ20" s="23">
        <v>0</v>
      </c>
      <c r="GA20" s="23">
        <v>0</v>
      </c>
      <c r="GB20" s="23">
        <v>128</v>
      </c>
      <c r="GC20" s="23">
        <v>587</v>
      </c>
      <c r="GD20" s="23">
        <v>526</v>
      </c>
      <c r="GE20" s="23">
        <v>0</v>
      </c>
      <c r="GF20" s="23">
        <v>1781</v>
      </c>
      <c r="GG20" s="23">
        <v>0</v>
      </c>
      <c r="GH20" s="23">
        <v>0</v>
      </c>
      <c r="GI20" s="23">
        <v>0</v>
      </c>
      <c r="GJ20" s="23">
        <v>0</v>
      </c>
      <c r="GK20" s="23">
        <v>0</v>
      </c>
      <c r="GL20" s="24" t="s">
        <v>223</v>
      </c>
      <c r="GM20" s="24" t="s">
        <v>223</v>
      </c>
      <c r="GN20" s="24" t="s">
        <v>223</v>
      </c>
      <c r="GO20" s="23">
        <v>0</v>
      </c>
      <c r="GP20" s="23">
        <v>0</v>
      </c>
      <c r="GQ20" s="23">
        <v>0</v>
      </c>
      <c r="GR20" s="23">
        <v>0</v>
      </c>
      <c r="GS20" s="23">
        <v>0</v>
      </c>
      <c r="GT20" s="23">
        <v>0</v>
      </c>
      <c r="GU20" s="23">
        <v>837</v>
      </c>
    </row>
    <row r="21" spans="1:203" ht="13.5" customHeight="1" x14ac:dyDescent="0.55000000000000004">
      <c r="A21" s="21" t="s">
        <v>44</v>
      </c>
      <c r="B21" s="22" t="s">
        <v>73</v>
      </c>
      <c r="C21" s="21" t="s">
        <v>74</v>
      </c>
      <c r="D21" s="23">
        <v>1872</v>
      </c>
      <c r="E21" s="23">
        <v>0</v>
      </c>
      <c r="F21" s="23">
        <v>0</v>
      </c>
      <c r="G21" s="23">
        <v>0</v>
      </c>
      <c r="H21" s="23">
        <v>0</v>
      </c>
      <c r="I21" s="23">
        <v>389</v>
      </c>
      <c r="J21" s="23">
        <v>649</v>
      </c>
      <c r="K21" s="23">
        <v>253</v>
      </c>
      <c r="L21" s="23">
        <v>0</v>
      </c>
      <c r="M21" s="23">
        <v>561</v>
      </c>
      <c r="N21" s="23">
        <v>0</v>
      </c>
      <c r="O21" s="23">
        <v>0</v>
      </c>
      <c r="P21" s="23">
        <v>0</v>
      </c>
      <c r="Q21" s="23">
        <v>20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4" t="s">
        <v>223</v>
      </c>
      <c r="AQ21" s="24" t="s">
        <v>223</v>
      </c>
      <c r="AR21" s="23">
        <v>0</v>
      </c>
      <c r="AS21" s="24" t="s">
        <v>223</v>
      </c>
      <c r="AT21" s="24" t="s">
        <v>223</v>
      </c>
      <c r="AU21" s="23">
        <v>0</v>
      </c>
      <c r="AV21" s="24" t="s">
        <v>223</v>
      </c>
      <c r="AW21" s="23">
        <v>0</v>
      </c>
      <c r="AX21" s="24" t="s">
        <v>223</v>
      </c>
      <c r="AY21" s="23">
        <v>0</v>
      </c>
      <c r="AZ21" s="24" t="s">
        <v>223</v>
      </c>
      <c r="BA21" s="23">
        <v>0</v>
      </c>
      <c r="BB21" s="23">
        <v>281</v>
      </c>
      <c r="BC21" s="23">
        <v>0</v>
      </c>
      <c r="BD21" s="23">
        <v>0</v>
      </c>
      <c r="BE21" s="23">
        <v>0</v>
      </c>
      <c r="BF21" s="23">
        <v>0</v>
      </c>
      <c r="BG21" s="23">
        <v>281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4" t="s">
        <v>223</v>
      </c>
      <c r="BP21" s="24" t="s">
        <v>223</v>
      </c>
      <c r="BQ21" s="24" t="s">
        <v>223</v>
      </c>
      <c r="BR21" s="24" t="s">
        <v>223</v>
      </c>
      <c r="BS21" s="24" t="s">
        <v>223</v>
      </c>
      <c r="BT21" s="24" t="s">
        <v>223</v>
      </c>
      <c r="BU21" s="24" t="s">
        <v>223</v>
      </c>
      <c r="BV21" s="24" t="s">
        <v>223</v>
      </c>
      <c r="BW21" s="24" t="s">
        <v>223</v>
      </c>
      <c r="BX21" s="23">
        <v>0</v>
      </c>
      <c r="BY21" s="24" t="s">
        <v>223</v>
      </c>
      <c r="BZ21" s="23">
        <v>0</v>
      </c>
      <c r="CA21" s="23">
        <v>0</v>
      </c>
      <c r="CB21" s="24" t="s">
        <v>223</v>
      </c>
      <c r="CC21" s="24" t="s">
        <v>223</v>
      </c>
      <c r="CD21" s="24" t="s">
        <v>223</v>
      </c>
      <c r="CE21" s="24" t="s">
        <v>223</v>
      </c>
      <c r="CF21" s="24" t="s">
        <v>223</v>
      </c>
      <c r="CG21" s="24" t="s">
        <v>223</v>
      </c>
      <c r="CH21" s="24" t="s">
        <v>223</v>
      </c>
      <c r="CI21" s="24" t="s">
        <v>223</v>
      </c>
      <c r="CJ21" s="24" t="s">
        <v>223</v>
      </c>
      <c r="CK21" s="24" t="s">
        <v>223</v>
      </c>
      <c r="CL21" s="24" t="s">
        <v>223</v>
      </c>
      <c r="CM21" s="24" t="s">
        <v>223</v>
      </c>
      <c r="CN21" s="23">
        <v>0</v>
      </c>
      <c r="CO21" s="24" t="s">
        <v>223</v>
      </c>
      <c r="CP21" s="24" t="s">
        <v>223</v>
      </c>
      <c r="CQ21" s="24" t="s">
        <v>223</v>
      </c>
      <c r="CR21" s="24" t="s">
        <v>223</v>
      </c>
      <c r="CS21" s="24" t="s">
        <v>223</v>
      </c>
      <c r="CT21" s="24" t="s">
        <v>223</v>
      </c>
      <c r="CU21" s="24" t="s">
        <v>223</v>
      </c>
      <c r="CV21" s="24" t="s">
        <v>223</v>
      </c>
      <c r="CW21" s="23">
        <v>0</v>
      </c>
      <c r="CX21" s="24" t="s">
        <v>223</v>
      </c>
      <c r="CY21" s="23">
        <v>0</v>
      </c>
      <c r="CZ21" s="23">
        <v>0</v>
      </c>
      <c r="DA21" s="24" t="s">
        <v>223</v>
      </c>
      <c r="DB21" s="24" t="s">
        <v>223</v>
      </c>
      <c r="DC21" s="24" t="s">
        <v>223</v>
      </c>
      <c r="DD21" s="24" t="s">
        <v>223</v>
      </c>
      <c r="DE21" s="24" t="s">
        <v>223</v>
      </c>
      <c r="DF21" s="24" t="s">
        <v>223</v>
      </c>
      <c r="DG21" s="24" t="s">
        <v>223</v>
      </c>
      <c r="DH21" s="24" t="s">
        <v>223</v>
      </c>
      <c r="DI21" s="24" t="s">
        <v>223</v>
      </c>
      <c r="DJ21" s="24" t="s">
        <v>223</v>
      </c>
      <c r="DK21" s="24" t="s">
        <v>223</v>
      </c>
      <c r="DL21" s="24" t="s">
        <v>223</v>
      </c>
      <c r="DM21" s="24" t="s">
        <v>223</v>
      </c>
      <c r="DN21" s="23">
        <v>0</v>
      </c>
      <c r="DO21" s="24" t="s">
        <v>223</v>
      </c>
      <c r="DP21" s="24" t="s">
        <v>223</v>
      </c>
      <c r="DQ21" s="24" t="s">
        <v>223</v>
      </c>
      <c r="DR21" s="24" t="s">
        <v>223</v>
      </c>
      <c r="DS21" s="24" t="s">
        <v>223</v>
      </c>
      <c r="DT21" s="24" t="s">
        <v>223</v>
      </c>
      <c r="DU21" s="24" t="s">
        <v>223</v>
      </c>
      <c r="DV21" s="23">
        <v>0</v>
      </c>
      <c r="DW21" s="24" t="s">
        <v>223</v>
      </c>
      <c r="DX21" s="23">
        <v>0</v>
      </c>
      <c r="DY21" s="23">
        <v>0</v>
      </c>
      <c r="DZ21" s="24" t="s">
        <v>223</v>
      </c>
      <c r="EA21" s="24" t="s">
        <v>223</v>
      </c>
      <c r="EB21" s="24" t="s">
        <v>223</v>
      </c>
      <c r="EC21" s="24" t="s">
        <v>223</v>
      </c>
      <c r="ED21" s="24" t="s">
        <v>223</v>
      </c>
      <c r="EE21" s="24" t="s">
        <v>223</v>
      </c>
      <c r="EF21" s="24" t="s">
        <v>223</v>
      </c>
      <c r="EG21" s="24" t="s">
        <v>223</v>
      </c>
      <c r="EH21" s="24" t="s">
        <v>223</v>
      </c>
      <c r="EI21" s="24" t="s">
        <v>223</v>
      </c>
      <c r="EJ21" s="24" t="s">
        <v>223</v>
      </c>
      <c r="EK21" s="24" t="s">
        <v>223</v>
      </c>
      <c r="EL21" s="23">
        <v>0</v>
      </c>
      <c r="EM21" s="24" t="s">
        <v>223</v>
      </c>
      <c r="EN21" s="24" t="s">
        <v>223</v>
      </c>
      <c r="EO21" s="24" t="s">
        <v>223</v>
      </c>
      <c r="EP21" s="23">
        <v>0</v>
      </c>
      <c r="EQ21" s="24" t="s">
        <v>223</v>
      </c>
      <c r="ER21" s="24" t="s">
        <v>223</v>
      </c>
      <c r="ES21" s="24" t="s">
        <v>223</v>
      </c>
      <c r="ET21" s="24" t="s">
        <v>223</v>
      </c>
      <c r="EU21" s="23">
        <v>0</v>
      </c>
      <c r="EV21" s="24" t="s">
        <v>223</v>
      </c>
      <c r="EW21" s="23">
        <v>0</v>
      </c>
      <c r="EX21" s="23">
        <v>0</v>
      </c>
      <c r="EY21" s="23">
        <v>0</v>
      </c>
      <c r="EZ21" s="24" t="s">
        <v>223</v>
      </c>
      <c r="FA21" s="24" t="s">
        <v>223</v>
      </c>
      <c r="FB21" s="24" t="s">
        <v>223</v>
      </c>
      <c r="FC21" s="23">
        <v>0</v>
      </c>
      <c r="FD21" s="24" t="s">
        <v>223</v>
      </c>
      <c r="FE21" s="24" t="s">
        <v>223</v>
      </c>
      <c r="FF21" s="24" t="s">
        <v>223</v>
      </c>
      <c r="FG21" s="23">
        <v>0</v>
      </c>
      <c r="FH21" s="23">
        <v>0</v>
      </c>
      <c r="FI21" s="23">
        <v>0</v>
      </c>
      <c r="FJ21" s="24" t="s">
        <v>223</v>
      </c>
      <c r="FK21" s="24" t="s">
        <v>223</v>
      </c>
      <c r="FL21" s="24" t="s">
        <v>223</v>
      </c>
      <c r="FM21" s="24" t="s">
        <v>223</v>
      </c>
      <c r="FN21" s="23">
        <v>0</v>
      </c>
      <c r="FO21" s="23">
        <v>0</v>
      </c>
      <c r="FP21" s="24" t="s">
        <v>223</v>
      </c>
      <c r="FQ21" s="24" t="s">
        <v>223</v>
      </c>
      <c r="FR21" s="24" t="s">
        <v>223</v>
      </c>
      <c r="FS21" s="23">
        <v>0</v>
      </c>
      <c r="FT21" s="23">
        <v>0</v>
      </c>
      <c r="FU21" s="24" t="s">
        <v>223</v>
      </c>
      <c r="FV21" s="23">
        <v>0</v>
      </c>
      <c r="FW21" s="23">
        <v>1591</v>
      </c>
      <c r="FX21" s="23">
        <v>0</v>
      </c>
      <c r="FY21" s="23">
        <v>0</v>
      </c>
      <c r="FZ21" s="23">
        <v>0</v>
      </c>
      <c r="GA21" s="23">
        <v>0</v>
      </c>
      <c r="GB21" s="23">
        <v>108</v>
      </c>
      <c r="GC21" s="23">
        <v>649</v>
      </c>
      <c r="GD21" s="23">
        <v>253</v>
      </c>
      <c r="GE21" s="23">
        <v>0</v>
      </c>
      <c r="GF21" s="23">
        <v>561</v>
      </c>
      <c r="GG21" s="23">
        <v>0</v>
      </c>
      <c r="GH21" s="23">
        <v>0</v>
      </c>
      <c r="GI21" s="23">
        <v>0</v>
      </c>
      <c r="GJ21" s="23">
        <v>20</v>
      </c>
      <c r="GK21" s="23">
        <v>0</v>
      </c>
      <c r="GL21" s="24" t="s">
        <v>223</v>
      </c>
      <c r="GM21" s="24" t="s">
        <v>223</v>
      </c>
      <c r="GN21" s="24" t="s">
        <v>223</v>
      </c>
      <c r="GO21" s="23">
        <v>0</v>
      </c>
      <c r="GP21" s="23">
        <v>0</v>
      </c>
      <c r="GQ21" s="23">
        <v>0</v>
      </c>
      <c r="GR21" s="23">
        <v>0</v>
      </c>
      <c r="GS21" s="23">
        <v>0</v>
      </c>
      <c r="GT21" s="23">
        <v>0</v>
      </c>
      <c r="GU21" s="23">
        <v>0</v>
      </c>
    </row>
    <row r="22" spans="1:203" ht="13.5" customHeight="1" x14ac:dyDescent="0.55000000000000004">
      <c r="A22" s="21" t="s">
        <v>44</v>
      </c>
      <c r="B22" s="22" t="s">
        <v>75</v>
      </c>
      <c r="C22" s="21" t="s">
        <v>76</v>
      </c>
      <c r="D22" s="23">
        <v>2011</v>
      </c>
      <c r="E22" s="23">
        <v>0</v>
      </c>
      <c r="F22" s="23">
        <v>11</v>
      </c>
      <c r="G22" s="23">
        <v>0</v>
      </c>
      <c r="H22" s="23">
        <v>0</v>
      </c>
      <c r="I22" s="23">
        <v>458</v>
      </c>
      <c r="J22" s="23">
        <v>420</v>
      </c>
      <c r="K22" s="23">
        <v>356</v>
      </c>
      <c r="L22" s="23">
        <v>0</v>
      </c>
      <c r="M22" s="23">
        <v>695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71</v>
      </c>
      <c r="AC22" s="23">
        <v>258</v>
      </c>
      <c r="AD22" s="23">
        <v>0</v>
      </c>
      <c r="AE22" s="23">
        <v>0</v>
      </c>
      <c r="AF22" s="23">
        <v>0</v>
      </c>
      <c r="AG22" s="23">
        <v>0</v>
      </c>
      <c r="AH22" s="23">
        <v>187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4" t="s">
        <v>223</v>
      </c>
      <c r="AQ22" s="24" t="s">
        <v>223</v>
      </c>
      <c r="AR22" s="23">
        <v>0</v>
      </c>
      <c r="AS22" s="24" t="s">
        <v>223</v>
      </c>
      <c r="AT22" s="24" t="s">
        <v>223</v>
      </c>
      <c r="AU22" s="23">
        <v>0</v>
      </c>
      <c r="AV22" s="24" t="s">
        <v>223</v>
      </c>
      <c r="AW22" s="23">
        <v>0</v>
      </c>
      <c r="AX22" s="24" t="s">
        <v>223</v>
      </c>
      <c r="AY22" s="23">
        <v>0</v>
      </c>
      <c r="AZ22" s="24" t="s">
        <v>223</v>
      </c>
      <c r="BA22" s="23">
        <v>71</v>
      </c>
      <c r="BB22" s="23">
        <v>145</v>
      </c>
      <c r="BC22" s="23">
        <v>0</v>
      </c>
      <c r="BD22" s="23">
        <v>0</v>
      </c>
      <c r="BE22" s="23">
        <v>0</v>
      </c>
      <c r="BF22" s="23">
        <v>0</v>
      </c>
      <c r="BG22" s="23">
        <v>145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4" t="s">
        <v>223</v>
      </c>
      <c r="BP22" s="24" t="s">
        <v>223</v>
      </c>
      <c r="BQ22" s="24" t="s">
        <v>223</v>
      </c>
      <c r="BR22" s="24" t="s">
        <v>223</v>
      </c>
      <c r="BS22" s="24" t="s">
        <v>223</v>
      </c>
      <c r="BT22" s="24" t="s">
        <v>223</v>
      </c>
      <c r="BU22" s="24" t="s">
        <v>223</v>
      </c>
      <c r="BV22" s="24" t="s">
        <v>223</v>
      </c>
      <c r="BW22" s="24" t="s">
        <v>223</v>
      </c>
      <c r="BX22" s="23">
        <v>0</v>
      </c>
      <c r="BY22" s="24" t="s">
        <v>223</v>
      </c>
      <c r="BZ22" s="23">
        <v>0</v>
      </c>
      <c r="CA22" s="23">
        <v>0</v>
      </c>
      <c r="CB22" s="24" t="s">
        <v>223</v>
      </c>
      <c r="CC22" s="24" t="s">
        <v>223</v>
      </c>
      <c r="CD22" s="24" t="s">
        <v>223</v>
      </c>
      <c r="CE22" s="24" t="s">
        <v>223</v>
      </c>
      <c r="CF22" s="24" t="s">
        <v>223</v>
      </c>
      <c r="CG22" s="24" t="s">
        <v>223</v>
      </c>
      <c r="CH22" s="24" t="s">
        <v>223</v>
      </c>
      <c r="CI22" s="24" t="s">
        <v>223</v>
      </c>
      <c r="CJ22" s="24" t="s">
        <v>223</v>
      </c>
      <c r="CK22" s="24" t="s">
        <v>223</v>
      </c>
      <c r="CL22" s="24" t="s">
        <v>223</v>
      </c>
      <c r="CM22" s="24" t="s">
        <v>223</v>
      </c>
      <c r="CN22" s="23">
        <v>0</v>
      </c>
      <c r="CO22" s="24" t="s">
        <v>223</v>
      </c>
      <c r="CP22" s="24" t="s">
        <v>223</v>
      </c>
      <c r="CQ22" s="24" t="s">
        <v>223</v>
      </c>
      <c r="CR22" s="24" t="s">
        <v>223</v>
      </c>
      <c r="CS22" s="24" t="s">
        <v>223</v>
      </c>
      <c r="CT22" s="24" t="s">
        <v>223</v>
      </c>
      <c r="CU22" s="24" t="s">
        <v>223</v>
      </c>
      <c r="CV22" s="24" t="s">
        <v>223</v>
      </c>
      <c r="CW22" s="23">
        <v>0</v>
      </c>
      <c r="CX22" s="24" t="s">
        <v>223</v>
      </c>
      <c r="CY22" s="23">
        <v>0</v>
      </c>
      <c r="CZ22" s="23">
        <v>0</v>
      </c>
      <c r="DA22" s="24" t="s">
        <v>223</v>
      </c>
      <c r="DB22" s="24" t="s">
        <v>223</v>
      </c>
      <c r="DC22" s="24" t="s">
        <v>223</v>
      </c>
      <c r="DD22" s="24" t="s">
        <v>223</v>
      </c>
      <c r="DE22" s="24" t="s">
        <v>223</v>
      </c>
      <c r="DF22" s="24" t="s">
        <v>223</v>
      </c>
      <c r="DG22" s="24" t="s">
        <v>223</v>
      </c>
      <c r="DH22" s="24" t="s">
        <v>223</v>
      </c>
      <c r="DI22" s="24" t="s">
        <v>223</v>
      </c>
      <c r="DJ22" s="24" t="s">
        <v>223</v>
      </c>
      <c r="DK22" s="24" t="s">
        <v>223</v>
      </c>
      <c r="DL22" s="24" t="s">
        <v>223</v>
      </c>
      <c r="DM22" s="24" t="s">
        <v>223</v>
      </c>
      <c r="DN22" s="23">
        <v>0</v>
      </c>
      <c r="DO22" s="24" t="s">
        <v>223</v>
      </c>
      <c r="DP22" s="24" t="s">
        <v>223</v>
      </c>
      <c r="DQ22" s="24" t="s">
        <v>223</v>
      </c>
      <c r="DR22" s="24" t="s">
        <v>223</v>
      </c>
      <c r="DS22" s="24" t="s">
        <v>223</v>
      </c>
      <c r="DT22" s="24" t="s">
        <v>223</v>
      </c>
      <c r="DU22" s="24" t="s">
        <v>223</v>
      </c>
      <c r="DV22" s="23">
        <v>0</v>
      </c>
      <c r="DW22" s="24" t="s">
        <v>223</v>
      </c>
      <c r="DX22" s="23">
        <v>0</v>
      </c>
      <c r="DY22" s="23">
        <v>0</v>
      </c>
      <c r="DZ22" s="24" t="s">
        <v>223</v>
      </c>
      <c r="EA22" s="24" t="s">
        <v>223</v>
      </c>
      <c r="EB22" s="24" t="s">
        <v>223</v>
      </c>
      <c r="EC22" s="24" t="s">
        <v>223</v>
      </c>
      <c r="ED22" s="24" t="s">
        <v>223</v>
      </c>
      <c r="EE22" s="24" t="s">
        <v>223</v>
      </c>
      <c r="EF22" s="24" t="s">
        <v>223</v>
      </c>
      <c r="EG22" s="24" t="s">
        <v>223</v>
      </c>
      <c r="EH22" s="24" t="s">
        <v>223</v>
      </c>
      <c r="EI22" s="24" t="s">
        <v>223</v>
      </c>
      <c r="EJ22" s="24" t="s">
        <v>223</v>
      </c>
      <c r="EK22" s="24" t="s">
        <v>223</v>
      </c>
      <c r="EL22" s="23">
        <v>0</v>
      </c>
      <c r="EM22" s="24" t="s">
        <v>223</v>
      </c>
      <c r="EN22" s="24" t="s">
        <v>223</v>
      </c>
      <c r="EO22" s="24" t="s">
        <v>223</v>
      </c>
      <c r="EP22" s="23">
        <v>0</v>
      </c>
      <c r="EQ22" s="24" t="s">
        <v>223</v>
      </c>
      <c r="ER22" s="24" t="s">
        <v>223</v>
      </c>
      <c r="ES22" s="24" t="s">
        <v>223</v>
      </c>
      <c r="ET22" s="24" t="s">
        <v>223</v>
      </c>
      <c r="EU22" s="23">
        <v>0</v>
      </c>
      <c r="EV22" s="24" t="s">
        <v>223</v>
      </c>
      <c r="EW22" s="23">
        <v>0</v>
      </c>
      <c r="EX22" s="23">
        <v>0</v>
      </c>
      <c r="EY22" s="23">
        <v>0</v>
      </c>
      <c r="EZ22" s="24" t="s">
        <v>223</v>
      </c>
      <c r="FA22" s="24" t="s">
        <v>223</v>
      </c>
      <c r="FB22" s="24" t="s">
        <v>223</v>
      </c>
      <c r="FC22" s="23">
        <v>0</v>
      </c>
      <c r="FD22" s="24" t="s">
        <v>223</v>
      </c>
      <c r="FE22" s="24" t="s">
        <v>223</v>
      </c>
      <c r="FF22" s="24" t="s">
        <v>223</v>
      </c>
      <c r="FG22" s="23">
        <v>0</v>
      </c>
      <c r="FH22" s="23">
        <v>0</v>
      </c>
      <c r="FI22" s="23">
        <v>0</v>
      </c>
      <c r="FJ22" s="24" t="s">
        <v>223</v>
      </c>
      <c r="FK22" s="24" t="s">
        <v>223</v>
      </c>
      <c r="FL22" s="24" t="s">
        <v>223</v>
      </c>
      <c r="FM22" s="24" t="s">
        <v>223</v>
      </c>
      <c r="FN22" s="23">
        <v>0</v>
      </c>
      <c r="FO22" s="23">
        <v>0</v>
      </c>
      <c r="FP22" s="24" t="s">
        <v>223</v>
      </c>
      <c r="FQ22" s="24" t="s">
        <v>223</v>
      </c>
      <c r="FR22" s="24" t="s">
        <v>223</v>
      </c>
      <c r="FS22" s="23">
        <v>0</v>
      </c>
      <c r="FT22" s="23">
        <v>0</v>
      </c>
      <c r="FU22" s="24" t="s">
        <v>223</v>
      </c>
      <c r="FV22" s="23">
        <v>0</v>
      </c>
      <c r="FW22" s="23">
        <v>1608</v>
      </c>
      <c r="FX22" s="23">
        <v>0</v>
      </c>
      <c r="FY22" s="23">
        <v>11</v>
      </c>
      <c r="FZ22" s="23">
        <v>0</v>
      </c>
      <c r="GA22" s="23">
        <v>0</v>
      </c>
      <c r="GB22" s="23">
        <v>126</v>
      </c>
      <c r="GC22" s="23">
        <v>420</v>
      </c>
      <c r="GD22" s="23">
        <v>356</v>
      </c>
      <c r="GE22" s="23">
        <v>0</v>
      </c>
      <c r="GF22" s="23">
        <v>695</v>
      </c>
      <c r="GG22" s="23">
        <v>0</v>
      </c>
      <c r="GH22" s="23">
        <v>0</v>
      </c>
      <c r="GI22" s="23">
        <v>0</v>
      </c>
      <c r="GJ22" s="23">
        <v>0</v>
      </c>
      <c r="GK22" s="23">
        <v>0</v>
      </c>
      <c r="GL22" s="24" t="s">
        <v>223</v>
      </c>
      <c r="GM22" s="24" t="s">
        <v>223</v>
      </c>
      <c r="GN22" s="24" t="s">
        <v>223</v>
      </c>
      <c r="GO22" s="23">
        <v>0</v>
      </c>
      <c r="GP22" s="23">
        <v>0</v>
      </c>
      <c r="GQ22" s="23">
        <v>0</v>
      </c>
      <c r="GR22" s="23">
        <v>0</v>
      </c>
      <c r="GS22" s="23">
        <v>0</v>
      </c>
      <c r="GT22" s="23">
        <v>0</v>
      </c>
      <c r="GU22" s="23">
        <v>0</v>
      </c>
    </row>
    <row r="23" spans="1:203" ht="13.5" customHeight="1" x14ac:dyDescent="0.55000000000000004">
      <c r="A23" s="21" t="s">
        <v>44</v>
      </c>
      <c r="B23" s="22" t="s">
        <v>77</v>
      </c>
      <c r="C23" s="21" t="s">
        <v>78</v>
      </c>
      <c r="D23" s="23">
        <v>4799</v>
      </c>
      <c r="E23" s="23">
        <v>0</v>
      </c>
      <c r="F23" s="23">
        <v>0</v>
      </c>
      <c r="G23" s="23">
        <v>0</v>
      </c>
      <c r="H23" s="23">
        <v>0</v>
      </c>
      <c r="I23" s="23">
        <v>562</v>
      </c>
      <c r="J23" s="23">
        <v>371</v>
      </c>
      <c r="K23" s="23">
        <v>186</v>
      </c>
      <c r="L23" s="23">
        <v>0</v>
      </c>
      <c r="M23" s="23">
        <v>3434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246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4" t="s">
        <v>223</v>
      </c>
      <c r="AQ23" s="24" t="s">
        <v>223</v>
      </c>
      <c r="AR23" s="23">
        <v>0</v>
      </c>
      <c r="AS23" s="24" t="s">
        <v>223</v>
      </c>
      <c r="AT23" s="24" t="s">
        <v>223</v>
      </c>
      <c r="AU23" s="23">
        <v>0</v>
      </c>
      <c r="AV23" s="24" t="s">
        <v>223</v>
      </c>
      <c r="AW23" s="23">
        <v>0</v>
      </c>
      <c r="AX23" s="24" t="s">
        <v>223</v>
      </c>
      <c r="AY23" s="23">
        <v>0</v>
      </c>
      <c r="AZ23" s="24" t="s">
        <v>223</v>
      </c>
      <c r="BA23" s="23">
        <v>0</v>
      </c>
      <c r="BB23" s="23">
        <v>528</v>
      </c>
      <c r="BC23" s="23">
        <v>0</v>
      </c>
      <c r="BD23" s="23">
        <v>0</v>
      </c>
      <c r="BE23" s="23">
        <v>0</v>
      </c>
      <c r="BF23" s="23">
        <v>0</v>
      </c>
      <c r="BG23" s="23">
        <v>311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4" t="s">
        <v>223</v>
      </c>
      <c r="BP23" s="24" t="s">
        <v>223</v>
      </c>
      <c r="BQ23" s="24" t="s">
        <v>223</v>
      </c>
      <c r="BR23" s="24" t="s">
        <v>223</v>
      </c>
      <c r="BS23" s="24" t="s">
        <v>223</v>
      </c>
      <c r="BT23" s="24" t="s">
        <v>223</v>
      </c>
      <c r="BU23" s="24" t="s">
        <v>223</v>
      </c>
      <c r="BV23" s="24" t="s">
        <v>223</v>
      </c>
      <c r="BW23" s="24" t="s">
        <v>223</v>
      </c>
      <c r="BX23" s="23">
        <v>0</v>
      </c>
      <c r="BY23" s="24" t="s">
        <v>223</v>
      </c>
      <c r="BZ23" s="23">
        <v>217</v>
      </c>
      <c r="CA23" s="23">
        <v>7</v>
      </c>
      <c r="CB23" s="24" t="s">
        <v>223</v>
      </c>
      <c r="CC23" s="24" t="s">
        <v>223</v>
      </c>
      <c r="CD23" s="24" t="s">
        <v>223</v>
      </c>
      <c r="CE23" s="24" t="s">
        <v>223</v>
      </c>
      <c r="CF23" s="24" t="s">
        <v>223</v>
      </c>
      <c r="CG23" s="24" t="s">
        <v>223</v>
      </c>
      <c r="CH23" s="24" t="s">
        <v>223</v>
      </c>
      <c r="CI23" s="24" t="s">
        <v>223</v>
      </c>
      <c r="CJ23" s="24" t="s">
        <v>223</v>
      </c>
      <c r="CK23" s="24" t="s">
        <v>223</v>
      </c>
      <c r="CL23" s="24" t="s">
        <v>223</v>
      </c>
      <c r="CM23" s="24" t="s">
        <v>223</v>
      </c>
      <c r="CN23" s="23">
        <v>0</v>
      </c>
      <c r="CO23" s="24" t="s">
        <v>223</v>
      </c>
      <c r="CP23" s="24" t="s">
        <v>223</v>
      </c>
      <c r="CQ23" s="24" t="s">
        <v>223</v>
      </c>
      <c r="CR23" s="24" t="s">
        <v>223</v>
      </c>
      <c r="CS23" s="24" t="s">
        <v>223</v>
      </c>
      <c r="CT23" s="24" t="s">
        <v>223</v>
      </c>
      <c r="CU23" s="24" t="s">
        <v>223</v>
      </c>
      <c r="CV23" s="24" t="s">
        <v>223</v>
      </c>
      <c r="CW23" s="23">
        <v>0</v>
      </c>
      <c r="CX23" s="24" t="s">
        <v>223</v>
      </c>
      <c r="CY23" s="23">
        <v>7</v>
      </c>
      <c r="CZ23" s="23">
        <v>0</v>
      </c>
      <c r="DA23" s="24" t="s">
        <v>223</v>
      </c>
      <c r="DB23" s="24" t="s">
        <v>223</v>
      </c>
      <c r="DC23" s="24" t="s">
        <v>223</v>
      </c>
      <c r="DD23" s="24" t="s">
        <v>223</v>
      </c>
      <c r="DE23" s="24" t="s">
        <v>223</v>
      </c>
      <c r="DF23" s="24" t="s">
        <v>223</v>
      </c>
      <c r="DG23" s="24" t="s">
        <v>223</v>
      </c>
      <c r="DH23" s="24" t="s">
        <v>223</v>
      </c>
      <c r="DI23" s="24" t="s">
        <v>223</v>
      </c>
      <c r="DJ23" s="24" t="s">
        <v>223</v>
      </c>
      <c r="DK23" s="24" t="s">
        <v>223</v>
      </c>
      <c r="DL23" s="24" t="s">
        <v>223</v>
      </c>
      <c r="DM23" s="24" t="s">
        <v>223</v>
      </c>
      <c r="DN23" s="23">
        <v>0</v>
      </c>
      <c r="DO23" s="24" t="s">
        <v>223</v>
      </c>
      <c r="DP23" s="24" t="s">
        <v>223</v>
      </c>
      <c r="DQ23" s="24" t="s">
        <v>223</v>
      </c>
      <c r="DR23" s="24" t="s">
        <v>223</v>
      </c>
      <c r="DS23" s="24" t="s">
        <v>223</v>
      </c>
      <c r="DT23" s="24" t="s">
        <v>223</v>
      </c>
      <c r="DU23" s="24" t="s">
        <v>223</v>
      </c>
      <c r="DV23" s="23">
        <v>0</v>
      </c>
      <c r="DW23" s="24" t="s">
        <v>223</v>
      </c>
      <c r="DX23" s="23">
        <v>0</v>
      </c>
      <c r="DY23" s="23">
        <v>0</v>
      </c>
      <c r="DZ23" s="24" t="s">
        <v>223</v>
      </c>
      <c r="EA23" s="24" t="s">
        <v>223</v>
      </c>
      <c r="EB23" s="24" t="s">
        <v>223</v>
      </c>
      <c r="EC23" s="24" t="s">
        <v>223</v>
      </c>
      <c r="ED23" s="24" t="s">
        <v>223</v>
      </c>
      <c r="EE23" s="24" t="s">
        <v>223</v>
      </c>
      <c r="EF23" s="24" t="s">
        <v>223</v>
      </c>
      <c r="EG23" s="24" t="s">
        <v>223</v>
      </c>
      <c r="EH23" s="24" t="s">
        <v>223</v>
      </c>
      <c r="EI23" s="24" t="s">
        <v>223</v>
      </c>
      <c r="EJ23" s="24" t="s">
        <v>223</v>
      </c>
      <c r="EK23" s="24" t="s">
        <v>223</v>
      </c>
      <c r="EL23" s="23">
        <v>0</v>
      </c>
      <c r="EM23" s="24" t="s">
        <v>223</v>
      </c>
      <c r="EN23" s="24" t="s">
        <v>223</v>
      </c>
      <c r="EO23" s="24" t="s">
        <v>223</v>
      </c>
      <c r="EP23" s="23">
        <v>0</v>
      </c>
      <c r="EQ23" s="24" t="s">
        <v>223</v>
      </c>
      <c r="ER23" s="24" t="s">
        <v>223</v>
      </c>
      <c r="ES23" s="24" t="s">
        <v>223</v>
      </c>
      <c r="ET23" s="24" t="s">
        <v>223</v>
      </c>
      <c r="EU23" s="23">
        <v>0</v>
      </c>
      <c r="EV23" s="24" t="s">
        <v>223</v>
      </c>
      <c r="EW23" s="23">
        <v>0</v>
      </c>
      <c r="EX23" s="23">
        <v>0</v>
      </c>
      <c r="EY23" s="23">
        <v>0</v>
      </c>
      <c r="EZ23" s="24" t="s">
        <v>223</v>
      </c>
      <c r="FA23" s="24" t="s">
        <v>223</v>
      </c>
      <c r="FB23" s="24" t="s">
        <v>223</v>
      </c>
      <c r="FC23" s="23">
        <v>0</v>
      </c>
      <c r="FD23" s="24" t="s">
        <v>223</v>
      </c>
      <c r="FE23" s="24" t="s">
        <v>223</v>
      </c>
      <c r="FF23" s="24" t="s">
        <v>223</v>
      </c>
      <c r="FG23" s="23">
        <v>0</v>
      </c>
      <c r="FH23" s="23">
        <v>0</v>
      </c>
      <c r="FI23" s="23">
        <v>0</v>
      </c>
      <c r="FJ23" s="24" t="s">
        <v>223</v>
      </c>
      <c r="FK23" s="24" t="s">
        <v>223</v>
      </c>
      <c r="FL23" s="24" t="s">
        <v>223</v>
      </c>
      <c r="FM23" s="24" t="s">
        <v>223</v>
      </c>
      <c r="FN23" s="23">
        <v>0</v>
      </c>
      <c r="FO23" s="23">
        <v>0</v>
      </c>
      <c r="FP23" s="24" t="s">
        <v>223</v>
      </c>
      <c r="FQ23" s="24" t="s">
        <v>223</v>
      </c>
      <c r="FR23" s="24" t="s">
        <v>223</v>
      </c>
      <c r="FS23" s="23">
        <v>0</v>
      </c>
      <c r="FT23" s="23">
        <v>0</v>
      </c>
      <c r="FU23" s="24" t="s">
        <v>223</v>
      </c>
      <c r="FV23" s="23">
        <v>0</v>
      </c>
      <c r="FW23" s="23">
        <v>4264</v>
      </c>
      <c r="FX23" s="23">
        <v>0</v>
      </c>
      <c r="FY23" s="23">
        <v>0</v>
      </c>
      <c r="FZ23" s="23">
        <v>0</v>
      </c>
      <c r="GA23" s="23">
        <v>0</v>
      </c>
      <c r="GB23" s="23">
        <v>251</v>
      </c>
      <c r="GC23" s="23">
        <v>371</v>
      </c>
      <c r="GD23" s="23">
        <v>186</v>
      </c>
      <c r="GE23" s="23">
        <v>0</v>
      </c>
      <c r="GF23" s="23">
        <v>3434</v>
      </c>
      <c r="GG23" s="23">
        <v>0</v>
      </c>
      <c r="GH23" s="23">
        <v>0</v>
      </c>
      <c r="GI23" s="23">
        <v>0</v>
      </c>
      <c r="GJ23" s="23">
        <v>0</v>
      </c>
      <c r="GK23" s="23">
        <v>0</v>
      </c>
      <c r="GL23" s="24" t="s">
        <v>223</v>
      </c>
      <c r="GM23" s="24" t="s">
        <v>223</v>
      </c>
      <c r="GN23" s="24" t="s">
        <v>223</v>
      </c>
      <c r="GO23" s="23">
        <v>0</v>
      </c>
      <c r="GP23" s="23">
        <v>0</v>
      </c>
      <c r="GQ23" s="23">
        <v>0</v>
      </c>
      <c r="GR23" s="23">
        <v>0</v>
      </c>
      <c r="GS23" s="23">
        <v>0</v>
      </c>
      <c r="GT23" s="23">
        <v>0</v>
      </c>
      <c r="GU23" s="23">
        <v>22</v>
      </c>
    </row>
    <row r="24" spans="1:203" ht="13.5" customHeight="1" x14ac:dyDescent="0.55000000000000004">
      <c r="A24" s="21" t="s">
        <v>44</v>
      </c>
      <c r="B24" s="22" t="s">
        <v>79</v>
      </c>
      <c r="C24" s="21" t="s">
        <v>80</v>
      </c>
      <c r="D24" s="23">
        <v>3598</v>
      </c>
      <c r="E24" s="23">
        <v>788</v>
      </c>
      <c r="F24" s="23">
        <v>7</v>
      </c>
      <c r="G24" s="23">
        <v>0</v>
      </c>
      <c r="H24" s="23">
        <v>0</v>
      </c>
      <c r="I24" s="23">
        <v>492</v>
      </c>
      <c r="J24" s="23">
        <v>467</v>
      </c>
      <c r="K24" s="23">
        <v>229</v>
      </c>
      <c r="L24" s="23">
        <v>0</v>
      </c>
      <c r="M24" s="23">
        <v>669</v>
      </c>
      <c r="N24" s="23">
        <v>0</v>
      </c>
      <c r="O24" s="23">
        <v>0</v>
      </c>
      <c r="P24" s="23">
        <v>206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3</v>
      </c>
      <c r="Z24" s="23">
        <v>0</v>
      </c>
      <c r="AA24" s="23">
        <v>0</v>
      </c>
      <c r="AB24" s="23">
        <v>737</v>
      </c>
      <c r="AC24" s="23">
        <v>187</v>
      </c>
      <c r="AD24" s="23">
        <v>0</v>
      </c>
      <c r="AE24" s="23">
        <v>0</v>
      </c>
      <c r="AF24" s="23">
        <v>0</v>
      </c>
      <c r="AG24" s="23">
        <v>0</v>
      </c>
      <c r="AH24" s="23">
        <v>161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4" t="s">
        <v>223</v>
      </c>
      <c r="AQ24" s="24" t="s">
        <v>223</v>
      </c>
      <c r="AR24" s="23">
        <v>0</v>
      </c>
      <c r="AS24" s="24" t="s">
        <v>223</v>
      </c>
      <c r="AT24" s="24" t="s">
        <v>223</v>
      </c>
      <c r="AU24" s="23">
        <v>0</v>
      </c>
      <c r="AV24" s="24" t="s">
        <v>223</v>
      </c>
      <c r="AW24" s="23">
        <v>0</v>
      </c>
      <c r="AX24" s="24" t="s">
        <v>223</v>
      </c>
      <c r="AY24" s="23">
        <v>0</v>
      </c>
      <c r="AZ24" s="24" t="s">
        <v>223</v>
      </c>
      <c r="BA24" s="23">
        <v>26</v>
      </c>
      <c r="BB24" s="23">
        <v>86</v>
      </c>
      <c r="BC24" s="23">
        <v>0</v>
      </c>
      <c r="BD24" s="23">
        <v>0</v>
      </c>
      <c r="BE24" s="23">
        <v>0</v>
      </c>
      <c r="BF24" s="23">
        <v>0</v>
      </c>
      <c r="BG24" s="23">
        <v>86</v>
      </c>
      <c r="BH24" s="23">
        <v>0</v>
      </c>
      <c r="BI24" s="23">
        <v>0</v>
      </c>
      <c r="BJ24" s="23">
        <v>0</v>
      </c>
      <c r="BK24" s="23">
        <v>0</v>
      </c>
      <c r="BL24" s="23">
        <v>0</v>
      </c>
      <c r="BM24" s="23">
        <v>0</v>
      </c>
      <c r="BN24" s="23">
        <v>0</v>
      </c>
      <c r="BO24" s="24" t="s">
        <v>223</v>
      </c>
      <c r="BP24" s="24" t="s">
        <v>223</v>
      </c>
      <c r="BQ24" s="24" t="s">
        <v>223</v>
      </c>
      <c r="BR24" s="24" t="s">
        <v>223</v>
      </c>
      <c r="BS24" s="24" t="s">
        <v>223</v>
      </c>
      <c r="BT24" s="24" t="s">
        <v>223</v>
      </c>
      <c r="BU24" s="24" t="s">
        <v>223</v>
      </c>
      <c r="BV24" s="24" t="s">
        <v>223</v>
      </c>
      <c r="BW24" s="24" t="s">
        <v>223</v>
      </c>
      <c r="BX24" s="23">
        <v>0</v>
      </c>
      <c r="BY24" s="24" t="s">
        <v>223</v>
      </c>
      <c r="BZ24" s="23">
        <v>0</v>
      </c>
      <c r="CA24" s="23">
        <v>657</v>
      </c>
      <c r="CB24" s="24" t="s">
        <v>223</v>
      </c>
      <c r="CC24" s="24" t="s">
        <v>223</v>
      </c>
      <c r="CD24" s="24" t="s">
        <v>223</v>
      </c>
      <c r="CE24" s="24" t="s">
        <v>223</v>
      </c>
      <c r="CF24" s="24" t="s">
        <v>223</v>
      </c>
      <c r="CG24" s="24" t="s">
        <v>223</v>
      </c>
      <c r="CH24" s="24" t="s">
        <v>223</v>
      </c>
      <c r="CI24" s="24" t="s">
        <v>223</v>
      </c>
      <c r="CJ24" s="24" t="s">
        <v>223</v>
      </c>
      <c r="CK24" s="24" t="s">
        <v>223</v>
      </c>
      <c r="CL24" s="24" t="s">
        <v>223</v>
      </c>
      <c r="CM24" s="24" t="s">
        <v>223</v>
      </c>
      <c r="CN24" s="23">
        <v>0</v>
      </c>
      <c r="CO24" s="24" t="s">
        <v>223</v>
      </c>
      <c r="CP24" s="24" t="s">
        <v>223</v>
      </c>
      <c r="CQ24" s="24" t="s">
        <v>223</v>
      </c>
      <c r="CR24" s="24" t="s">
        <v>223</v>
      </c>
      <c r="CS24" s="24" t="s">
        <v>223</v>
      </c>
      <c r="CT24" s="24" t="s">
        <v>223</v>
      </c>
      <c r="CU24" s="24" t="s">
        <v>223</v>
      </c>
      <c r="CV24" s="24" t="s">
        <v>223</v>
      </c>
      <c r="CW24" s="23">
        <v>0</v>
      </c>
      <c r="CX24" s="24" t="s">
        <v>223</v>
      </c>
      <c r="CY24" s="23">
        <v>657</v>
      </c>
      <c r="CZ24" s="23">
        <v>48</v>
      </c>
      <c r="DA24" s="24" t="s">
        <v>223</v>
      </c>
      <c r="DB24" s="24" t="s">
        <v>223</v>
      </c>
      <c r="DC24" s="24" t="s">
        <v>223</v>
      </c>
      <c r="DD24" s="24" t="s">
        <v>223</v>
      </c>
      <c r="DE24" s="24" t="s">
        <v>223</v>
      </c>
      <c r="DF24" s="24" t="s">
        <v>223</v>
      </c>
      <c r="DG24" s="24" t="s">
        <v>223</v>
      </c>
      <c r="DH24" s="24" t="s">
        <v>223</v>
      </c>
      <c r="DI24" s="24" t="s">
        <v>223</v>
      </c>
      <c r="DJ24" s="24" t="s">
        <v>223</v>
      </c>
      <c r="DK24" s="24" t="s">
        <v>223</v>
      </c>
      <c r="DL24" s="24" t="s">
        <v>223</v>
      </c>
      <c r="DM24" s="24" t="s">
        <v>223</v>
      </c>
      <c r="DN24" s="23">
        <v>0</v>
      </c>
      <c r="DO24" s="24" t="s">
        <v>223</v>
      </c>
      <c r="DP24" s="24" t="s">
        <v>223</v>
      </c>
      <c r="DQ24" s="24" t="s">
        <v>223</v>
      </c>
      <c r="DR24" s="24" t="s">
        <v>223</v>
      </c>
      <c r="DS24" s="24" t="s">
        <v>223</v>
      </c>
      <c r="DT24" s="24" t="s">
        <v>223</v>
      </c>
      <c r="DU24" s="24" t="s">
        <v>223</v>
      </c>
      <c r="DV24" s="23">
        <v>0</v>
      </c>
      <c r="DW24" s="24" t="s">
        <v>223</v>
      </c>
      <c r="DX24" s="23">
        <v>48</v>
      </c>
      <c r="DY24" s="23">
        <v>0</v>
      </c>
      <c r="DZ24" s="24" t="s">
        <v>223</v>
      </c>
      <c r="EA24" s="24" t="s">
        <v>223</v>
      </c>
      <c r="EB24" s="24" t="s">
        <v>223</v>
      </c>
      <c r="EC24" s="24" t="s">
        <v>223</v>
      </c>
      <c r="ED24" s="24" t="s">
        <v>223</v>
      </c>
      <c r="EE24" s="24" t="s">
        <v>223</v>
      </c>
      <c r="EF24" s="24" t="s">
        <v>223</v>
      </c>
      <c r="EG24" s="24" t="s">
        <v>223</v>
      </c>
      <c r="EH24" s="24" t="s">
        <v>223</v>
      </c>
      <c r="EI24" s="24" t="s">
        <v>223</v>
      </c>
      <c r="EJ24" s="24" t="s">
        <v>223</v>
      </c>
      <c r="EK24" s="24" t="s">
        <v>223</v>
      </c>
      <c r="EL24" s="23">
        <v>0</v>
      </c>
      <c r="EM24" s="24" t="s">
        <v>223</v>
      </c>
      <c r="EN24" s="24" t="s">
        <v>223</v>
      </c>
      <c r="EO24" s="24" t="s">
        <v>223</v>
      </c>
      <c r="EP24" s="23">
        <v>0</v>
      </c>
      <c r="EQ24" s="24" t="s">
        <v>223</v>
      </c>
      <c r="ER24" s="24" t="s">
        <v>223</v>
      </c>
      <c r="ES24" s="24" t="s">
        <v>223</v>
      </c>
      <c r="ET24" s="24" t="s">
        <v>223</v>
      </c>
      <c r="EU24" s="23">
        <v>0</v>
      </c>
      <c r="EV24" s="24" t="s">
        <v>223</v>
      </c>
      <c r="EW24" s="23">
        <v>0</v>
      </c>
      <c r="EX24" s="23">
        <v>3</v>
      </c>
      <c r="EY24" s="23">
        <v>0</v>
      </c>
      <c r="EZ24" s="24" t="s">
        <v>223</v>
      </c>
      <c r="FA24" s="24" t="s">
        <v>223</v>
      </c>
      <c r="FB24" s="24" t="s">
        <v>223</v>
      </c>
      <c r="FC24" s="23">
        <v>0</v>
      </c>
      <c r="FD24" s="24" t="s">
        <v>223</v>
      </c>
      <c r="FE24" s="24" t="s">
        <v>223</v>
      </c>
      <c r="FF24" s="24" t="s">
        <v>223</v>
      </c>
      <c r="FG24" s="23">
        <v>0</v>
      </c>
      <c r="FH24" s="23">
        <v>0</v>
      </c>
      <c r="FI24" s="23">
        <v>0</v>
      </c>
      <c r="FJ24" s="24" t="s">
        <v>223</v>
      </c>
      <c r="FK24" s="24" t="s">
        <v>223</v>
      </c>
      <c r="FL24" s="24" t="s">
        <v>223</v>
      </c>
      <c r="FM24" s="24" t="s">
        <v>223</v>
      </c>
      <c r="FN24" s="23">
        <v>0</v>
      </c>
      <c r="FO24" s="23">
        <v>0</v>
      </c>
      <c r="FP24" s="24" t="s">
        <v>223</v>
      </c>
      <c r="FQ24" s="24" t="s">
        <v>223</v>
      </c>
      <c r="FR24" s="24" t="s">
        <v>223</v>
      </c>
      <c r="FS24" s="23">
        <v>3</v>
      </c>
      <c r="FT24" s="23">
        <v>0</v>
      </c>
      <c r="FU24" s="24" t="s">
        <v>223</v>
      </c>
      <c r="FV24" s="23">
        <v>0</v>
      </c>
      <c r="FW24" s="23">
        <v>2617</v>
      </c>
      <c r="FX24" s="23">
        <v>788</v>
      </c>
      <c r="FY24" s="23">
        <v>7</v>
      </c>
      <c r="FZ24" s="23">
        <v>0</v>
      </c>
      <c r="GA24" s="23">
        <v>0</v>
      </c>
      <c r="GB24" s="23">
        <v>245</v>
      </c>
      <c r="GC24" s="23">
        <v>467</v>
      </c>
      <c r="GD24" s="23">
        <v>229</v>
      </c>
      <c r="GE24" s="23">
        <v>0</v>
      </c>
      <c r="GF24" s="23">
        <v>669</v>
      </c>
      <c r="GG24" s="23">
        <v>0</v>
      </c>
      <c r="GH24" s="23">
        <v>0</v>
      </c>
      <c r="GI24" s="23">
        <v>206</v>
      </c>
      <c r="GJ24" s="23">
        <v>0</v>
      </c>
      <c r="GK24" s="23">
        <v>0</v>
      </c>
      <c r="GL24" s="24" t="s">
        <v>223</v>
      </c>
      <c r="GM24" s="24" t="s">
        <v>223</v>
      </c>
      <c r="GN24" s="24" t="s">
        <v>223</v>
      </c>
      <c r="GO24" s="23">
        <v>0</v>
      </c>
      <c r="GP24" s="23">
        <v>0</v>
      </c>
      <c r="GQ24" s="23">
        <v>0</v>
      </c>
      <c r="GR24" s="23">
        <v>0</v>
      </c>
      <c r="GS24" s="23">
        <v>0</v>
      </c>
      <c r="GT24" s="23">
        <v>0</v>
      </c>
      <c r="GU24" s="23">
        <v>6</v>
      </c>
    </row>
    <row r="25" spans="1:203" ht="13.5" customHeight="1" x14ac:dyDescent="0.55000000000000004">
      <c r="A25" s="21" t="s">
        <v>44</v>
      </c>
      <c r="B25" s="22" t="s">
        <v>81</v>
      </c>
      <c r="C25" s="21" t="s">
        <v>82</v>
      </c>
      <c r="D25" s="23">
        <v>3111</v>
      </c>
      <c r="E25" s="23">
        <v>473</v>
      </c>
      <c r="F25" s="23">
        <v>1</v>
      </c>
      <c r="G25" s="23">
        <v>43</v>
      </c>
      <c r="H25" s="23">
        <v>780</v>
      </c>
      <c r="I25" s="23">
        <v>307</v>
      </c>
      <c r="J25" s="23">
        <v>502</v>
      </c>
      <c r="K25" s="23">
        <v>262</v>
      </c>
      <c r="L25" s="23">
        <v>0</v>
      </c>
      <c r="M25" s="23">
        <v>701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42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4" t="s">
        <v>223</v>
      </c>
      <c r="AQ25" s="24" t="s">
        <v>223</v>
      </c>
      <c r="AR25" s="23">
        <v>0</v>
      </c>
      <c r="AS25" s="24" t="s">
        <v>223</v>
      </c>
      <c r="AT25" s="24" t="s">
        <v>223</v>
      </c>
      <c r="AU25" s="23">
        <v>0</v>
      </c>
      <c r="AV25" s="24" t="s">
        <v>223</v>
      </c>
      <c r="AW25" s="23">
        <v>0</v>
      </c>
      <c r="AX25" s="24" t="s">
        <v>223</v>
      </c>
      <c r="AY25" s="23">
        <v>0</v>
      </c>
      <c r="AZ25" s="24" t="s">
        <v>223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4" t="s">
        <v>223</v>
      </c>
      <c r="BP25" s="24" t="s">
        <v>223</v>
      </c>
      <c r="BQ25" s="24" t="s">
        <v>223</v>
      </c>
      <c r="BR25" s="24" t="s">
        <v>223</v>
      </c>
      <c r="BS25" s="24" t="s">
        <v>223</v>
      </c>
      <c r="BT25" s="24" t="s">
        <v>223</v>
      </c>
      <c r="BU25" s="24" t="s">
        <v>223</v>
      </c>
      <c r="BV25" s="24" t="s">
        <v>223</v>
      </c>
      <c r="BW25" s="24" t="s">
        <v>223</v>
      </c>
      <c r="BX25" s="23">
        <v>0</v>
      </c>
      <c r="BY25" s="24" t="s">
        <v>223</v>
      </c>
      <c r="BZ25" s="23">
        <v>0</v>
      </c>
      <c r="CA25" s="23">
        <v>0</v>
      </c>
      <c r="CB25" s="24" t="s">
        <v>223</v>
      </c>
      <c r="CC25" s="24" t="s">
        <v>223</v>
      </c>
      <c r="CD25" s="24" t="s">
        <v>223</v>
      </c>
      <c r="CE25" s="24" t="s">
        <v>223</v>
      </c>
      <c r="CF25" s="24" t="s">
        <v>223</v>
      </c>
      <c r="CG25" s="24" t="s">
        <v>223</v>
      </c>
      <c r="CH25" s="24" t="s">
        <v>223</v>
      </c>
      <c r="CI25" s="24" t="s">
        <v>223</v>
      </c>
      <c r="CJ25" s="24" t="s">
        <v>223</v>
      </c>
      <c r="CK25" s="24" t="s">
        <v>223</v>
      </c>
      <c r="CL25" s="24" t="s">
        <v>223</v>
      </c>
      <c r="CM25" s="24" t="s">
        <v>223</v>
      </c>
      <c r="CN25" s="23">
        <v>0</v>
      </c>
      <c r="CO25" s="24" t="s">
        <v>223</v>
      </c>
      <c r="CP25" s="24" t="s">
        <v>223</v>
      </c>
      <c r="CQ25" s="24" t="s">
        <v>223</v>
      </c>
      <c r="CR25" s="24" t="s">
        <v>223</v>
      </c>
      <c r="CS25" s="24" t="s">
        <v>223</v>
      </c>
      <c r="CT25" s="24" t="s">
        <v>223</v>
      </c>
      <c r="CU25" s="24" t="s">
        <v>223</v>
      </c>
      <c r="CV25" s="24" t="s">
        <v>223</v>
      </c>
      <c r="CW25" s="23">
        <v>0</v>
      </c>
      <c r="CX25" s="24" t="s">
        <v>223</v>
      </c>
      <c r="CY25" s="23">
        <v>0</v>
      </c>
      <c r="CZ25" s="23">
        <v>0</v>
      </c>
      <c r="DA25" s="24" t="s">
        <v>223</v>
      </c>
      <c r="DB25" s="24" t="s">
        <v>223</v>
      </c>
      <c r="DC25" s="24" t="s">
        <v>223</v>
      </c>
      <c r="DD25" s="24" t="s">
        <v>223</v>
      </c>
      <c r="DE25" s="24" t="s">
        <v>223</v>
      </c>
      <c r="DF25" s="24" t="s">
        <v>223</v>
      </c>
      <c r="DG25" s="24" t="s">
        <v>223</v>
      </c>
      <c r="DH25" s="24" t="s">
        <v>223</v>
      </c>
      <c r="DI25" s="24" t="s">
        <v>223</v>
      </c>
      <c r="DJ25" s="24" t="s">
        <v>223</v>
      </c>
      <c r="DK25" s="24" t="s">
        <v>223</v>
      </c>
      <c r="DL25" s="24" t="s">
        <v>223</v>
      </c>
      <c r="DM25" s="24" t="s">
        <v>223</v>
      </c>
      <c r="DN25" s="23">
        <v>0</v>
      </c>
      <c r="DO25" s="24" t="s">
        <v>223</v>
      </c>
      <c r="DP25" s="24" t="s">
        <v>223</v>
      </c>
      <c r="DQ25" s="24" t="s">
        <v>223</v>
      </c>
      <c r="DR25" s="24" t="s">
        <v>223</v>
      </c>
      <c r="DS25" s="24" t="s">
        <v>223</v>
      </c>
      <c r="DT25" s="24" t="s">
        <v>223</v>
      </c>
      <c r="DU25" s="24" t="s">
        <v>223</v>
      </c>
      <c r="DV25" s="23">
        <v>0</v>
      </c>
      <c r="DW25" s="24" t="s">
        <v>223</v>
      </c>
      <c r="DX25" s="23">
        <v>0</v>
      </c>
      <c r="DY25" s="23">
        <v>0</v>
      </c>
      <c r="DZ25" s="24" t="s">
        <v>223</v>
      </c>
      <c r="EA25" s="24" t="s">
        <v>223</v>
      </c>
      <c r="EB25" s="24" t="s">
        <v>223</v>
      </c>
      <c r="EC25" s="24" t="s">
        <v>223</v>
      </c>
      <c r="ED25" s="24" t="s">
        <v>223</v>
      </c>
      <c r="EE25" s="24" t="s">
        <v>223</v>
      </c>
      <c r="EF25" s="24" t="s">
        <v>223</v>
      </c>
      <c r="EG25" s="24" t="s">
        <v>223</v>
      </c>
      <c r="EH25" s="24" t="s">
        <v>223</v>
      </c>
      <c r="EI25" s="24" t="s">
        <v>223</v>
      </c>
      <c r="EJ25" s="24" t="s">
        <v>223</v>
      </c>
      <c r="EK25" s="24" t="s">
        <v>223</v>
      </c>
      <c r="EL25" s="23">
        <v>0</v>
      </c>
      <c r="EM25" s="24" t="s">
        <v>223</v>
      </c>
      <c r="EN25" s="24" t="s">
        <v>223</v>
      </c>
      <c r="EO25" s="24" t="s">
        <v>223</v>
      </c>
      <c r="EP25" s="23">
        <v>0</v>
      </c>
      <c r="EQ25" s="24" t="s">
        <v>223</v>
      </c>
      <c r="ER25" s="24" t="s">
        <v>223</v>
      </c>
      <c r="ES25" s="24" t="s">
        <v>223</v>
      </c>
      <c r="ET25" s="24" t="s">
        <v>223</v>
      </c>
      <c r="EU25" s="23">
        <v>0</v>
      </c>
      <c r="EV25" s="24" t="s">
        <v>223</v>
      </c>
      <c r="EW25" s="23">
        <v>0</v>
      </c>
      <c r="EX25" s="23">
        <v>0</v>
      </c>
      <c r="EY25" s="23">
        <v>0</v>
      </c>
      <c r="EZ25" s="24" t="s">
        <v>223</v>
      </c>
      <c r="FA25" s="24" t="s">
        <v>223</v>
      </c>
      <c r="FB25" s="24" t="s">
        <v>223</v>
      </c>
      <c r="FC25" s="23">
        <v>0</v>
      </c>
      <c r="FD25" s="24" t="s">
        <v>223</v>
      </c>
      <c r="FE25" s="24" t="s">
        <v>223</v>
      </c>
      <c r="FF25" s="24" t="s">
        <v>223</v>
      </c>
      <c r="FG25" s="23">
        <v>0</v>
      </c>
      <c r="FH25" s="23">
        <v>0</v>
      </c>
      <c r="FI25" s="23">
        <v>0</v>
      </c>
      <c r="FJ25" s="24" t="s">
        <v>223</v>
      </c>
      <c r="FK25" s="24" t="s">
        <v>223</v>
      </c>
      <c r="FL25" s="24" t="s">
        <v>223</v>
      </c>
      <c r="FM25" s="24" t="s">
        <v>223</v>
      </c>
      <c r="FN25" s="23">
        <v>0</v>
      </c>
      <c r="FO25" s="23">
        <v>0</v>
      </c>
      <c r="FP25" s="24" t="s">
        <v>223</v>
      </c>
      <c r="FQ25" s="24" t="s">
        <v>223</v>
      </c>
      <c r="FR25" s="24" t="s">
        <v>223</v>
      </c>
      <c r="FS25" s="23">
        <v>0</v>
      </c>
      <c r="FT25" s="23">
        <v>0</v>
      </c>
      <c r="FU25" s="24" t="s">
        <v>223</v>
      </c>
      <c r="FV25" s="23">
        <v>0</v>
      </c>
      <c r="FW25" s="23">
        <v>3111</v>
      </c>
      <c r="FX25" s="23">
        <v>473</v>
      </c>
      <c r="FY25" s="23">
        <v>1</v>
      </c>
      <c r="FZ25" s="23">
        <v>43</v>
      </c>
      <c r="GA25" s="23">
        <v>780</v>
      </c>
      <c r="GB25" s="23">
        <v>307</v>
      </c>
      <c r="GC25" s="23">
        <v>502</v>
      </c>
      <c r="GD25" s="23">
        <v>262</v>
      </c>
      <c r="GE25" s="23">
        <v>0</v>
      </c>
      <c r="GF25" s="23">
        <v>701</v>
      </c>
      <c r="GG25" s="23">
        <v>0</v>
      </c>
      <c r="GH25" s="23">
        <v>0</v>
      </c>
      <c r="GI25" s="23">
        <v>0</v>
      </c>
      <c r="GJ25" s="23">
        <v>0</v>
      </c>
      <c r="GK25" s="23">
        <v>0</v>
      </c>
      <c r="GL25" s="24" t="s">
        <v>223</v>
      </c>
      <c r="GM25" s="24" t="s">
        <v>223</v>
      </c>
      <c r="GN25" s="24" t="s">
        <v>223</v>
      </c>
      <c r="GO25" s="23">
        <v>0</v>
      </c>
      <c r="GP25" s="23">
        <v>0</v>
      </c>
      <c r="GQ25" s="23">
        <v>0</v>
      </c>
      <c r="GR25" s="23">
        <v>0</v>
      </c>
      <c r="GS25" s="23">
        <v>0</v>
      </c>
      <c r="GT25" s="23">
        <v>0</v>
      </c>
      <c r="GU25" s="23">
        <v>42</v>
      </c>
    </row>
    <row r="26" spans="1:203" ht="13.5" customHeight="1" x14ac:dyDescent="0.55000000000000004">
      <c r="A26" s="21" t="s">
        <v>44</v>
      </c>
      <c r="B26" s="22" t="s">
        <v>83</v>
      </c>
      <c r="C26" s="21" t="s">
        <v>84</v>
      </c>
      <c r="D26" s="23">
        <v>1877</v>
      </c>
      <c r="E26" s="23">
        <v>0</v>
      </c>
      <c r="F26" s="23">
        <v>0</v>
      </c>
      <c r="G26" s="23">
        <v>0</v>
      </c>
      <c r="H26" s="23">
        <v>0</v>
      </c>
      <c r="I26" s="23">
        <v>267</v>
      </c>
      <c r="J26" s="23">
        <v>414</v>
      </c>
      <c r="K26" s="23">
        <v>263</v>
      </c>
      <c r="L26" s="23">
        <v>0</v>
      </c>
      <c r="M26" s="23">
        <v>933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7</v>
      </c>
      <c r="AD26" s="23">
        <v>0</v>
      </c>
      <c r="AE26" s="23">
        <v>0</v>
      </c>
      <c r="AF26" s="23">
        <v>0</v>
      </c>
      <c r="AG26" s="23">
        <v>0</v>
      </c>
      <c r="AH26" s="23">
        <v>7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4" t="s">
        <v>223</v>
      </c>
      <c r="AQ26" s="24" t="s">
        <v>223</v>
      </c>
      <c r="AR26" s="23">
        <v>0</v>
      </c>
      <c r="AS26" s="24" t="s">
        <v>223</v>
      </c>
      <c r="AT26" s="24" t="s">
        <v>223</v>
      </c>
      <c r="AU26" s="23">
        <v>0</v>
      </c>
      <c r="AV26" s="24" t="s">
        <v>223</v>
      </c>
      <c r="AW26" s="23">
        <v>0</v>
      </c>
      <c r="AX26" s="24" t="s">
        <v>223</v>
      </c>
      <c r="AY26" s="23">
        <v>0</v>
      </c>
      <c r="AZ26" s="24" t="s">
        <v>223</v>
      </c>
      <c r="BA26" s="23">
        <v>0</v>
      </c>
      <c r="BB26" s="23">
        <v>119</v>
      </c>
      <c r="BC26" s="23">
        <v>0</v>
      </c>
      <c r="BD26" s="23">
        <v>0</v>
      </c>
      <c r="BE26" s="23">
        <v>0</v>
      </c>
      <c r="BF26" s="23">
        <v>0</v>
      </c>
      <c r="BG26" s="23">
        <v>119</v>
      </c>
      <c r="BH26" s="23">
        <v>0</v>
      </c>
      <c r="BI26" s="23">
        <v>0</v>
      </c>
      <c r="BJ26" s="23">
        <v>0</v>
      </c>
      <c r="BK26" s="23">
        <v>0</v>
      </c>
      <c r="BL26" s="23">
        <v>0</v>
      </c>
      <c r="BM26" s="23">
        <v>0</v>
      </c>
      <c r="BN26" s="23">
        <v>0</v>
      </c>
      <c r="BO26" s="24" t="s">
        <v>223</v>
      </c>
      <c r="BP26" s="24" t="s">
        <v>223</v>
      </c>
      <c r="BQ26" s="24" t="s">
        <v>223</v>
      </c>
      <c r="BR26" s="24" t="s">
        <v>223</v>
      </c>
      <c r="BS26" s="24" t="s">
        <v>223</v>
      </c>
      <c r="BT26" s="24" t="s">
        <v>223</v>
      </c>
      <c r="BU26" s="24" t="s">
        <v>223</v>
      </c>
      <c r="BV26" s="24" t="s">
        <v>223</v>
      </c>
      <c r="BW26" s="24" t="s">
        <v>223</v>
      </c>
      <c r="BX26" s="23">
        <v>0</v>
      </c>
      <c r="BY26" s="24" t="s">
        <v>223</v>
      </c>
      <c r="BZ26" s="23">
        <v>0</v>
      </c>
      <c r="CA26" s="23">
        <v>0</v>
      </c>
      <c r="CB26" s="24" t="s">
        <v>223</v>
      </c>
      <c r="CC26" s="24" t="s">
        <v>223</v>
      </c>
      <c r="CD26" s="24" t="s">
        <v>223</v>
      </c>
      <c r="CE26" s="24" t="s">
        <v>223</v>
      </c>
      <c r="CF26" s="24" t="s">
        <v>223</v>
      </c>
      <c r="CG26" s="24" t="s">
        <v>223</v>
      </c>
      <c r="CH26" s="24" t="s">
        <v>223</v>
      </c>
      <c r="CI26" s="24" t="s">
        <v>223</v>
      </c>
      <c r="CJ26" s="24" t="s">
        <v>223</v>
      </c>
      <c r="CK26" s="24" t="s">
        <v>223</v>
      </c>
      <c r="CL26" s="24" t="s">
        <v>223</v>
      </c>
      <c r="CM26" s="24" t="s">
        <v>223</v>
      </c>
      <c r="CN26" s="23">
        <v>0</v>
      </c>
      <c r="CO26" s="24" t="s">
        <v>223</v>
      </c>
      <c r="CP26" s="24" t="s">
        <v>223</v>
      </c>
      <c r="CQ26" s="24" t="s">
        <v>223</v>
      </c>
      <c r="CR26" s="24" t="s">
        <v>223</v>
      </c>
      <c r="CS26" s="24" t="s">
        <v>223</v>
      </c>
      <c r="CT26" s="24" t="s">
        <v>223</v>
      </c>
      <c r="CU26" s="24" t="s">
        <v>223</v>
      </c>
      <c r="CV26" s="24" t="s">
        <v>223</v>
      </c>
      <c r="CW26" s="23">
        <v>0</v>
      </c>
      <c r="CX26" s="24" t="s">
        <v>223</v>
      </c>
      <c r="CY26" s="23">
        <v>0</v>
      </c>
      <c r="CZ26" s="23">
        <v>0</v>
      </c>
      <c r="DA26" s="24" t="s">
        <v>223</v>
      </c>
      <c r="DB26" s="24" t="s">
        <v>223</v>
      </c>
      <c r="DC26" s="24" t="s">
        <v>223</v>
      </c>
      <c r="DD26" s="24" t="s">
        <v>223</v>
      </c>
      <c r="DE26" s="24" t="s">
        <v>223</v>
      </c>
      <c r="DF26" s="24" t="s">
        <v>223</v>
      </c>
      <c r="DG26" s="24" t="s">
        <v>223</v>
      </c>
      <c r="DH26" s="24" t="s">
        <v>223</v>
      </c>
      <c r="DI26" s="24" t="s">
        <v>223</v>
      </c>
      <c r="DJ26" s="24" t="s">
        <v>223</v>
      </c>
      <c r="DK26" s="24" t="s">
        <v>223</v>
      </c>
      <c r="DL26" s="24" t="s">
        <v>223</v>
      </c>
      <c r="DM26" s="24" t="s">
        <v>223</v>
      </c>
      <c r="DN26" s="23">
        <v>0</v>
      </c>
      <c r="DO26" s="24" t="s">
        <v>223</v>
      </c>
      <c r="DP26" s="24" t="s">
        <v>223</v>
      </c>
      <c r="DQ26" s="24" t="s">
        <v>223</v>
      </c>
      <c r="DR26" s="24" t="s">
        <v>223</v>
      </c>
      <c r="DS26" s="24" t="s">
        <v>223</v>
      </c>
      <c r="DT26" s="24" t="s">
        <v>223</v>
      </c>
      <c r="DU26" s="24" t="s">
        <v>223</v>
      </c>
      <c r="DV26" s="23">
        <v>0</v>
      </c>
      <c r="DW26" s="24" t="s">
        <v>223</v>
      </c>
      <c r="DX26" s="23">
        <v>0</v>
      </c>
      <c r="DY26" s="23">
        <v>0</v>
      </c>
      <c r="DZ26" s="24" t="s">
        <v>223</v>
      </c>
      <c r="EA26" s="24" t="s">
        <v>223</v>
      </c>
      <c r="EB26" s="24" t="s">
        <v>223</v>
      </c>
      <c r="EC26" s="24" t="s">
        <v>223</v>
      </c>
      <c r="ED26" s="24" t="s">
        <v>223</v>
      </c>
      <c r="EE26" s="24" t="s">
        <v>223</v>
      </c>
      <c r="EF26" s="24" t="s">
        <v>223</v>
      </c>
      <c r="EG26" s="24" t="s">
        <v>223</v>
      </c>
      <c r="EH26" s="24" t="s">
        <v>223</v>
      </c>
      <c r="EI26" s="24" t="s">
        <v>223</v>
      </c>
      <c r="EJ26" s="24" t="s">
        <v>223</v>
      </c>
      <c r="EK26" s="24" t="s">
        <v>223</v>
      </c>
      <c r="EL26" s="23">
        <v>0</v>
      </c>
      <c r="EM26" s="24" t="s">
        <v>223</v>
      </c>
      <c r="EN26" s="24" t="s">
        <v>223</v>
      </c>
      <c r="EO26" s="24" t="s">
        <v>223</v>
      </c>
      <c r="EP26" s="23">
        <v>0</v>
      </c>
      <c r="EQ26" s="24" t="s">
        <v>223</v>
      </c>
      <c r="ER26" s="24" t="s">
        <v>223</v>
      </c>
      <c r="ES26" s="24" t="s">
        <v>223</v>
      </c>
      <c r="ET26" s="24" t="s">
        <v>223</v>
      </c>
      <c r="EU26" s="23">
        <v>0</v>
      </c>
      <c r="EV26" s="24" t="s">
        <v>223</v>
      </c>
      <c r="EW26" s="23">
        <v>0</v>
      </c>
      <c r="EX26" s="23">
        <v>0</v>
      </c>
      <c r="EY26" s="23">
        <v>0</v>
      </c>
      <c r="EZ26" s="24" t="s">
        <v>223</v>
      </c>
      <c r="FA26" s="24" t="s">
        <v>223</v>
      </c>
      <c r="FB26" s="24" t="s">
        <v>223</v>
      </c>
      <c r="FC26" s="23">
        <v>0</v>
      </c>
      <c r="FD26" s="24" t="s">
        <v>223</v>
      </c>
      <c r="FE26" s="24" t="s">
        <v>223</v>
      </c>
      <c r="FF26" s="24" t="s">
        <v>223</v>
      </c>
      <c r="FG26" s="23">
        <v>0</v>
      </c>
      <c r="FH26" s="23">
        <v>0</v>
      </c>
      <c r="FI26" s="23">
        <v>0</v>
      </c>
      <c r="FJ26" s="24" t="s">
        <v>223</v>
      </c>
      <c r="FK26" s="24" t="s">
        <v>223</v>
      </c>
      <c r="FL26" s="24" t="s">
        <v>223</v>
      </c>
      <c r="FM26" s="24" t="s">
        <v>223</v>
      </c>
      <c r="FN26" s="23">
        <v>0</v>
      </c>
      <c r="FO26" s="23">
        <v>0</v>
      </c>
      <c r="FP26" s="24" t="s">
        <v>223</v>
      </c>
      <c r="FQ26" s="24" t="s">
        <v>223</v>
      </c>
      <c r="FR26" s="24" t="s">
        <v>223</v>
      </c>
      <c r="FS26" s="23">
        <v>0</v>
      </c>
      <c r="FT26" s="23">
        <v>0</v>
      </c>
      <c r="FU26" s="24" t="s">
        <v>223</v>
      </c>
      <c r="FV26" s="23">
        <v>0</v>
      </c>
      <c r="FW26" s="23">
        <v>1751</v>
      </c>
      <c r="FX26" s="23">
        <v>0</v>
      </c>
      <c r="FY26" s="23">
        <v>0</v>
      </c>
      <c r="FZ26" s="23">
        <v>0</v>
      </c>
      <c r="GA26" s="23">
        <v>0</v>
      </c>
      <c r="GB26" s="23">
        <v>141</v>
      </c>
      <c r="GC26" s="23">
        <v>414</v>
      </c>
      <c r="GD26" s="23">
        <v>263</v>
      </c>
      <c r="GE26" s="23">
        <v>0</v>
      </c>
      <c r="GF26" s="23">
        <v>933</v>
      </c>
      <c r="GG26" s="23">
        <v>0</v>
      </c>
      <c r="GH26" s="23">
        <v>0</v>
      </c>
      <c r="GI26" s="23">
        <v>0</v>
      </c>
      <c r="GJ26" s="23">
        <v>0</v>
      </c>
      <c r="GK26" s="23">
        <v>0</v>
      </c>
      <c r="GL26" s="24" t="s">
        <v>223</v>
      </c>
      <c r="GM26" s="24" t="s">
        <v>223</v>
      </c>
      <c r="GN26" s="24" t="s">
        <v>223</v>
      </c>
      <c r="GO26" s="23">
        <v>0</v>
      </c>
      <c r="GP26" s="23">
        <v>0</v>
      </c>
      <c r="GQ26" s="23">
        <v>0</v>
      </c>
      <c r="GR26" s="23">
        <v>0</v>
      </c>
      <c r="GS26" s="23">
        <v>0</v>
      </c>
      <c r="GT26" s="23">
        <v>0</v>
      </c>
      <c r="GU26" s="23">
        <v>0</v>
      </c>
    </row>
    <row r="27" spans="1:203" ht="13.5" customHeight="1" x14ac:dyDescent="0.55000000000000004">
      <c r="A27" s="21" t="s">
        <v>44</v>
      </c>
      <c r="B27" s="22" t="s">
        <v>85</v>
      </c>
      <c r="C27" s="21" t="s">
        <v>86</v>
      </c>
      <c r="D27" s="23">
        <v>3394</v>
      </c>
      <c r="E27" s="23">
        <v>1494</v>
      </c>
      <c r="F27" s="23">
        <v>0</v>
      </c>
      <c r="G27" s="23">
        <v>0</v>
      </c>
      <c r="H27" s="23">
        <v>0</v>
      </c>
      <c r="I27" s="23">
        <v>536</v>
      </c>
      <c r="J27" s="23">
        <v>296</v>
      </c>
      <c r="K27" s="23">
        <v>440</v>
      </c>
      <c r="L27" s="23">
        <v>328</v>
      </c>
      <c r="M27" s="23">
        <v>0</v>
      </c>
      <c r="N27" s="23">
        <v>0</v>
      </c>
      <c r="O27" s="23">
        <v>0</v>
      </c>
      <c r="P27" s="23">
        <v>227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73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4" t="s">
        <v>223</v>
      </c>
      <c r="AQ27" s="24" t="s">
        <v>223</v>
      </c>
      <c r="AR27" s="23">
        <v>0</v>
      </c>
      <c r="AS27" s="24" t="s">
        <v>223</v>
      </c>
      <c r="AT27" s="24" t="s">
        <v>223</v>
      </c>
      <c r="AU27" s="23">
        <v>0</v>
      </c>
      <c r="AV27" s="24" t="s">
        <v>223</v>
      </c>
      <c r="AW27" s="23">
        <v>0</v>
      </c>
      <c r="AX27" s="24" t="s">
        <v>223</v>
      </c>
      <c r="AY27" s="23">
        <v>0</v>
      </c>
      <c r="AZ27" s="24" t="s">
        <v>223</v>
      </c>
      <c r="BA27" s="23">
        <v>0</v>
      </c>
      <c r="BB27" s="23">
        <v>256</v>
      </c>
      <c r="BC27" s="23">
        <v>0</v>
      </c>
      <c r="BD27" s="23">
        <v>0</v>
      </c>
      <c r="BE27" s="23">
        <v>0</v>
      </c>
      <c r="BF27" s="23">
        <v>0</v>
      </c>
      <c r="BG27" s="23">
        <v>208</v>
      </c>
      <c r="BH27" s="23">
        <v>0</v>
      </c>
      <c r="BI27" s="23">
        <v>0</v>
      </c>
      <c r="BJ27" s="23">
        <v>0</v>
      </c>
      <c r="BK27" s="23">
        <v>0</v>
      </c>
      <c r="BL27" s="23">
        <v>0</v>
      </c>
      <c r="BM27" s="23">
        <v>0</v>
      </c>
      <c r="BN27" s="23">
        <v>0</v>
      </c>
      <c r="BO27" s="24" t="s">
        <v>223</v>
      </c>
      <c r="BP27" s="24" t="s">
        <v>223</v>
      </c>
      <c r="BQ27" s="24" t="s">
        <v>223</v>
      </c>
      <c r="BR27" s="24" t="s">
        <v>223</v>
      </c>
      <c r="BS27" s="24" t="s">
        <v>223</v>
      </c>
      <c r="BT27" s="24" t="s">
        <v>223</v>
      </c>
      <c r="BU27" s="24" t="s">
        <v>223</v>
      </c>
      <c r="BV27" s="24" t="s">
        <v>223</v>
      </c>
      <c r="BW27" s="24" t="s">
        <v>223</v>
      </c>
      <c r="BX27" s="23">
        <v>0</v>
      </c>
      <c r="BY27" s="24" t="s">
        <v>223</v>
      </c>
      <c r="BZ27" s="23">
        <v>48</v>
      </c>
      <c r="CA27" s="23">
        <v>0</v>
      </c>
      <c r="CB27" s="24" t="s">
        <v>223</v>
      </c>
      <c r="CC27" s="24" t="s">
        <v>223</v>
      </c>
      <c r="CD27" s="24" t="s">
        <v>223</v>
      </c>
      <c r="CE27" s="24" t="s">
        <v>223</v>
      </c>
      <c r="CF27" s="24" t="s">
        <v>223</v>
      </c>
      <c r="CG27" s="24" t="s">
        <v>223</v>
      </c>
      <c r="CH27" s="24" t="s">
        <v>223</v>
      </c>
      <c r="CI27" s="24" t="s">
        <v>223</v>
      </c>
      <c r="CJ27" s="24" t="s">
        <v>223</v>
      </c>
      <c r="CK27" s="24" t="s">
        <v>223</v>
      </c>
      <c r="CL27" s="24" t="s">
        <v>223</v>
      </c>
      <c r="CM27" s="24" t="s">
        <v>223</v>
      </c>
      <c r="CN27" s="23">
        <v>0</v>
      </c>
      <c r="CO27" s="24" t="s">
        <v>223</v>
      </c>
      <c r="CP27" s="24" t="s">
        <v>223</v>
      </c>
      <c r="CQ27" s="24" t="s">
        <v>223</v>
      </c>
      <c r="CR27" s="24" t="s">
        <v>223</v>
      </c>
      <c r="CS27" s="24" t="s">
        <v>223</v>
      </c>
      <c r="CT27" s="24" t="s">
        <v>223</v>
      </c>
      <c r="CU27" s="24" t="s">
        <v>223</v>
      </c>
      <c r="CV27" s="24" t="s">
        <v>223</v>
      </c>
      <c r="CW27" s="23">
        <v>0</v>
      </c>
      <c r="CX27" s="24" t="s">
        <v>223</v>
      </c>
      <c r="CY27" s="23">
        <v>0</v>
      </c>
      <c r="CZ27" s="23">
        <v>0</v>
      </c>
      <c r="DA27" s="24" t="s">
        <v>223</v>
      </c>
      <c r="DB27" s="24" t="s">
        <v>223</v>
      </c>
      <c r="DC27" s="24" t="s">
        <v>223</v>
      </c>
      <c r="DD27" s="24" t="s">
        <v>223</v>
      </c>
      <c r="DE27" s="24" t="s">
        <v>223</v>
      </c>
      <c r="DF27" s="24" t="s">
        <v>223</v>
      </c>
      <c r="DG27" s="24" t="s">
        <v>223</v>
      </c>
      <c r="DH27" s="24" t="s">
        <v>223</v>
      </c>
      <c r="DI27" s="24" t="s">
        <v>223</v>
      </c>
      <c r="DJ27" s="24" t="s">
        <v>223</v>
      </c>
      <c r="DK27" s="24" t="s">
        <v>223</v>
      </c>
      <c r="DL27" s="24" t="s">
        <v>223</v>
      </c>
      <c r="DM27" s="24" t="s">
        <v>223</v>
      </c>
      <c r="DN27" s="23">
        <v>0</v>
      </c>
      <c r="DO27" s="24" t="s">
        <v>223</v>
      </c>
      <c r="DP27" s="24" t="s">
        <v>223</v>
      </c>
      <c r="DQ27" s="24" t="s">
        <v>223</v>
      </c>
      <c r="DR27" s="24" t="s">
        <v>223</v>
      </c>
      <c r="DS27" s="24" t="s">
        <v>223</v>
      </c>
      <c r="DT27" s="24" t="s">
        <v>223</v>
      </c>
      <c r="DU27" s="24" t="s">
        <v>223</v>
      </c>
      <c r="DV27" s="23">
        <v>0</v>
      </c>
      <c r="DW27" s="24" t="s">
        <v>223</v>
      </c>
      <c r="DX27" s="23">
        <v>0</v>
      </c>
      <c r="DY27" s="23">
        <v>0</v>
      </c>
      <c r="DZ27" s="24" t="s">
        <v>223</v>
      </c>
      <c r="EA27" s="24" t="s">
        <v>223</v>
      </c>
      <c r="EB27" s="24" t="s">
        <v>223</v>
      </c>
      <c r="EC27" s="24" t="s">
        <v>223</v>
      </c>
      <c r="ED27" s="24" t="s">
        <v>223</v>
      </c>
      <c r="EE27" s="24" t="s">
        <v>223</v>
      </c>
      <c r="EF27" s="24" t="s">
        <v>223</v>
      </c>
      <c r="EG27" s="24" t="s">
        <v>223</v>
      </c>
      <c r="EH27" s="24" t="s">
        <v>223</v>
      </c>
      <c r="EI27" s="24" t="s">
        <v>223</v>
      </c>
      <c r="EJ27" s="24" t="s">
        <v>223</v>
      </c>
      <c r="EK27" s="24" t="s">
        <v>223</v>
      </c>
      <c r="EL27" s="23">
        <v>0</v>
      </c>
      <c r="EM27" s="24" t="s">
        <v>223</v>
      </c>
      <c r="EN27" s="24" t="s">
        <v>223</v>
      </c>
      <c r="EO27" s="24" t="s">
        <v>223</v>
      </c>
      <c r="EP27" s="23">
        <v>0</v>
      </c>
      <c r="EQ27" s="24" t="s">
        <v>223</v>
      </c>
      <c r="ER27" s="24" t="s">
        <v>223</v>
      </c>
      <c r="ES27" s="24" t="s">
        <v>223</v>
      </c>
      <c r="ET27" s="24" t="s">
        <v>223</v>
      </c>
      <c r="EU27" s="23">
        <v>0</v>
      </c>
      <c r="EV27" s="24" t="s">
        <v>223</v>
      </c>
      <c r="EW27" s="23">
        <v>0</v>
      </c>
      <c r="EX27" s="23">
        <v>0</v>
      </c>
      <c r="EY27" s="23">
        <v>0</v>
      </c>
      <c r="EZ27" s="24" t="s">
        <v>223</v>
      </c>
      <c r="FA27" s="24" t="s">
        <v>223</v>
      </c>
      <c r="FB27" s="24" t="s">
        <v>223</v>
      </c>
      <c r="FC27" s="23">
        <v>0</v>
      </c>
      <c r="FD27" s="24" t="s">
        <v>223</v>
      </c>
      <c r="FE27" s="24" t="s">
        <v>223</v>
      </c>
      <c r="FF27" s="24" t="s">
        <v>223</v>
      </c>
      <c r="FG27" s="23">
        <v>0</v>
      </c>
      <c r="FH27" s="23">
        <v>0</v>
      </c>
      <c r="FI27" s="23">
        <v>0</v>
      </c>
      <c r="FJ27" s="24" t="s">
        <v>223</v>
      </c>
      <c r="FK27" s="24" t="s">
        <v>223</v>
      </c>
      <c r="FL27" s="24" t="s">
        <v>223</v>
      </c>
      <c r="FM27" s="24" t="s">
        <v>223</v>
      </c>
      <c r="FN27" s="23">
        <v>0</v>
      </c>
      <c r="FO27" s="23">
        <v>0</v>
      </c>
      <c r="FP27" s="24" t="s">
        <v>223</v>
      </c>
      <c r="FQ27" s="24" t="s">
        <v>223</v>
      </c>
      <c r="FR27" s="24" t="s">
        <v>223</v>
      </c>
      <c r="FS27" s="23">
        <v>0</v>
      </c>
      <c r="FT27" s="23">
        <v>0</v>
      </c>
      <c r="FU27" s="24" t="s">
        <v>223</v>
      </c>
      <c r="FV27" s="23">
        <v>0</v>
      </c>
      <c r="FW27" s="23">
        <v>3138</v>
      </c>
      <c r="FX27" s="23">
        <v>1494</v>
      </c>
      <c r="FY27" s="23">
        <v>0</v>
      </c>
      <c r="FZ27" s="23">
        <v>0</v>
      </c>
      <c r="GA27" s="23">
        <v>0</v>
      </c>
      <c r="GB27" s="23">
        <v>328</v>
      </c>
      <c r="GC27" s="23">
        <v>296</v>
      </c>
      <c r="GD27" s="23">
        <v>440</v>
      </c>
      <c r="GE27" s="23">
        <v>328</v>
      </c>
      <c r="GF27" s="23">
        <v>0</v>
      </c>
      <c r="GG27" s="23">
        <v>0</v>
      </c>
      <c r="GH27" s="23">
        <v>0</v>
      </c>
      <c r="GI27" s="23">
        <v>227</v>
      </c>
      <c r="GJ27" s="23">
        <v>0</v>
      </c>
      <c r="GK27" s="23">
        <v>0</v>
      </c>
      <c r="GL27" s="24" t="s">
        <v>223</v>
      </c>
      <c r="GM27" s="24" t="s">
        <v>223</v>
      </c>
      <c r="GN27" s="24" t="s">
        <v>223</v>
      </c>
      <c r="GO27" s="23">
        <v>0</v>
      </c>
      <c r="GP27" s="23">
        <v>0</v>
      </c>
      <c r="GQ27" s="23">
        <v>0</v>
      </c>
      <c r="GR27" s="23">
        <v>0</v>
      </c>
      <c r="GS27" s="23">
        <v>0</v>
      </c>
      <c r="GT27" s="23">
        <v>0</v>
      </c>
      <c r="GU27" s="23">
        <v>25</v>
      </c>
    </row>
    <row r="28" spans="1:203" ht="13.5" customHeight="1" x14ac:dyDescent="0.55000000000000004">
      <c r="A28" s="21" t="s">
        <v>44</v>
      </c>
      <c r="B28" s="22" t="s">
        <v>87</v>
      </c>
      <c r="C28" s="21" t="s">
        <v>88</v>
      </c>
      <c r="D28" s="23">
        <v>1915</v>
      </c>
      <c r="E28" s="23">
        <v>0</v>
      </c>
      <c r="F28" s="23">
        <v>0</v>
      </c>
      <c r="G28" s="23">
        <v>0</v>
      </c>
      <c r="H28" s="23">
        <v>0</v>
      </c>
      <c r="I28" s="23">
        <v>968</v>
      </c>
      <c r="J28" s="23">
        <v>640</v>
      </c>
      <c r="K28" s="23">
        <v>259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48</v>
      </c>
      <c r="AC28" s="23">
        <v>171</v>
      </c>
      <c r="AD28" s="23">
        <v>0</v>
      </c>
      <c r="AE28" s="23">
        <v>0</v>
      </c>
      <c r="AF28" s="23">
        <v>0</v>
      </c>
      <c r="AG28" s="23">
        <v>0</v>
      </c>
      <c r="AH28" s="23">
        <v>171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4" t="s">
        <v>223</v>
      </c>
      <c r="AQ28" s="24" t="s">
        <v>223</v>
      </c>
      <c r="AR28" s="23">
        <v>0</v>
      </c>
      <c r="AS28" s="24" t="s">
        <v>223</v>
      </c>
      <c r="AT28" s="24" t="s">
        <v>223</v>
      </c>
      <c r="AU28" s="23">
        <v>0</v>
      </c>
      <c r="AV28" s="24" t="s">
        <v>223</v>
      </c>
      <c r="AW28" s="23">
        <v>0</v>
      </c>
      <c r="AX28" s="24" t="s">
        <v>223</v>
      </c>
      <c r="AY28" s="23">
        <v>0</v>
      </c>
      <c r="AZ28" s="24" t="s">
        <v>223</v>
      </c>
      <c r="BA28" s="23">
        <v>0</v>
      </c>
      <c r="BB28" s="23">
        <v>614</v>
      </c>
      <c r="BC28" s="23">
        <v>0</v>
      </c>
      <c r="BD28" s="23">
        <v>0</v>
      </c>
      <c r="BE28" s="23">
        <v>0</v>
      </c>
      <c r="BF28" s="23">
        <v>0</v>
      </c>
      <c r="BG28" s="23">
        <v>566</v>
      </c>
      <c r="BH28" s="23">
        <v>0</v>
      </c>
      <c r="BI28" s="23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4" t="s">
        <v>223</v>
      </c>
      <c r="BP28" s="24" t="s">
        <v>223</v>
      </c>
      <c r="BQ28" s="24" t="s">
        <v>223</v>
      </c>
      <c r="BR28" s="24" t="s">
        <v>223</v>
      </c>
      <c r="BS28" s="24" t="s">
        <v>223</v>
      </c>
      <c r="BT28" s="24" t="s">
        <v>223</v>
      </c>
      <c r="BU28" s="24" t="s">
        <v>223</v>
      </c>
      <c r="BV28" s="24" t="s">
        <v>223</v>
      </c>
      <c r="BW28" s="24" t="s">
        <v>223</v>
      </c>
      <c r="BX28" s="23">
        <v>0</v>
      </c>
      <c r="BY28" s="24" t="s">
        <v>223</v>
      </c>
      <c r="BZ28" s="23">
        <v>48</v>
      </c>
      <c r="CA28" s="23">
        <v>0</v>
      </c>
      <c r="CB28" s="24" t="s">
        <v>223</v>
      </c>
      <c r="CC28" s="24" t="s">
        <v>223</v>
      </c>
      <c r="CD28" s="24" t="s">
        <v>223</v>
      </c>
      <c r="CE28" s="24" t="s">
        <v>223</v>
      </c>
      <c r="CF28" s="24" t="s">
        <v>223</v>
      </c>
      <c r="CG28" s="24" t="s">
        <v>223</v>
      </c>
      <c r="CH28" s="24" t="s">
        <v>223</v>
      </c>
      <c r="CI28" s="24" t="s">
        <v>223</v>
      </c>
      <c r="CJ28" s="24" t="s">
        <v>223</v>
      </c>
      <c r="CK28" s="24" t="s">
        <v>223</v>
      </c>
      <c r="CL28" s="24" t="s">
        <v>223</v>
      </c>
      <c r="CM28" s="24" t="s">
        <v>223</v>
      </c>
      <c r="CN28" s="23">
        <v>0</v>
      </c>
      <c r="CO28" s="24" t="s">
        <v>223</v>
      </c>
      <c r="CP28" s="24" t="s">
        <v>223</v>
      </c>
      <c r="CQ28" s="24" t="s">
        <v>223</v>
      </c>
      <c r="CR28" s="24" t="s">
        <v>223</v>
      </c>
      <c r="CS28" s="24" t="s">
        <v>223</v>
      </c>
      <c r="CT28" s="24" t="s">
        <v>223</v>
      </c>
      <c r="CU28" s="24" t="s">
        <v>223</v>
      </c>
      <c r="CV28" s="24" t="s">
        <v>223</v>
      </c>
      <c r="CW28" s="23">
        <v>0</v>
      </c>
      <c r="CX28" s="24" t="s">
        <v>223</v>
      </c>
      <c r="CY28" s="23">
        <v>0</v>
      </c>
      <c r="CZ28" s="23">
        <v>0</v>
      </c>
      <c r="DA28" s="24" t="s">
        <v>223</v>
      </c>
      <c r="DB28" s="24" t="s">
        <v>223</v>
      </c>
      <c r="DC28" s="24" t="s">
        <v>223</v>
      </c>
      <c r="DD28" s="24" t="s">
        <v>223</v>
      </c>
      <c r="DE28" s="24" t="s">
        <v>223</v>
      </c>
      <c r="DF28" s="24" t="s">
        <v>223</v>
      </c>
      <c r="DG28" s="24" t="s">
        <v>223</v>
      </c>
      <c r="DH28" s="24" t="s">
        <v>223</v>
      </c>
      <c r="DI28" s="24" t="s">
        <v>223</v>
      </c>
      <c r="DJ28" s="24" t="s">
        <v>223</v>
      </c>
      <c r="DK28" s="24" t="s">
        <v>223</v>
      </c>
      <c r="DL28" s="24" t="s">
        <v>223</v>
      </c>
      <c r="DM28" s="24" t="s">
        <v>223</v>
      </c>
      <c r="DN28" s="23">
        <v>0</v>
      </c>
      <c r="DO28" s="24" t="s">
        <v>223</v>
      </c>
      <c r="DP28" s="24" t="s">
        <v>223</v>
      </c>
      <c r="DQ28" s="24" t="s">
        <v>223</v>
      </c>
      <c r="DR28" s="24" t="s">
        <v>223</v>
      </c>
      <c r="DS28" s="24" t="s">
        <v>223</v>
      </c>
      <c r="DT28" s="24" t="s">
        <v>223</v>
      </c>
      <c r="DU28" s="24" t="s">
        <v>223</v>
      </c>
      <c r="DV28" s="23">
        <v>0</v>
      </c>
      <c r="DW28" s="24" t="s">
        <v>223</v>
      </c>
      <c r="DX28" s="23">
        <v>0</v>
      </c>
      <c r="DY28" s="23">
        <v>0</v>
      </c>
      <c r="DZ28" s="24" t="s">
        <v>223</v>
      </c>
      <c r="EA28" s="24" t="s">
        <v>223</v>
      </c>
      <c r="EB28" s="24" t="s">
        <v>223</v>
      </c>
      <c r="EC28" s="24" t="s">
        <v>223</v>
      </c>
      <c r="ED28" s="24" t="s">
        <v>223</v>
      </c>
      <c r="EE28" s="24" t="s">
        <v>223</v>
      </c>
      <c r="EF28" s="24" t="s">
        <v>223</v>
      </c>
      <c r="EG28" s="24" t="s">
        <v>223</v>
      </c>
      <c r="EH28" s="24" t="s">
        <v>223</v>
      </c>
      <c r="EI28" s="24" t="s">
        <v>223</v>
      </c>
      <c r="EJ28" s="24" t="s">
        <v>223</v>
      </c>
      <c r="EK28" s="24" t="s">
        <v>223</v>
      </c>
      <c r="EL28" s="23">
        <v>0</v>
      </c>
      <c r="EM28" s="24" t="s">
        <v>223</v>
      </c>
      <c r="EN28" s="24" t="s">
        <v>223</v>
      </c>
      <c r="EO28" s="24" t="s">
        <v>223</v>
      </c>
      <c r="EP28" s="23">
        <v>0</v>
      </c>
      <c r="EQ28" s="24" t="s">
        <v>223</v>
      </c>
      <c r="ER28" s="24" t="s">
        <v>223</v>
      </c>
      <c r="ES28" s="24" t="s">
        <v>223</v>
      </c>
      <c r="ET28" s="24" t="s">
        <v>223</v>
      </c>
      <c r="EU28" s="23">
        <v>0</v>
      </c>
      <c r="EV28" s="24" t="s">
        <v>223</v>
      </c>
      <c r="EW28" s="23">
        <v>0</v>
      </c>
      <c r="EX28" s="23">
        <v>0</v>
      </c>
      <c r="EY28" s="23">
        <v>0</v>
      </c>
      <c r="EZ28" s="24" t="s">
        <v>223</v>
      </c>
      <c r="FA28" s="24" t="s">
        <v>223</v>
      </c>
      <c r="FB28" s="24" t="s">
        <v>223</v>
      </c>
      <c r="FC28" s="23">
        <v>0</v>
      </c>
      <c r="FD28" s="24" t="s">
        <v>223</v>
      </c>
      <c r="FE28" s="24" t="s">
        <v>223</v>
      </c>
      <c r="FF28" s="24" t="s">
        <v>223</v>
      </c>
      <c r="FG28" s="23">
        <v>0</v>
      </c>
      <c r="FH28" s="23">
        <v>0</v>
      </c>
      <c r="FI28" s="23">
        <v>0</v>
      </c>
      <c r="FJ28" s="24" t="s">
        <v>223</v>
      </c>
      <c r="FK28" s="24" t="s">
        <v>223</v>
      </c>
      <c r="FL28" s="24" t="s">
        <v>223</v>
      </c>
      <c r="FM28" s="24" t="s">
        <v>223</v>
      </c>
      <c r="FN28" s="23">
        <v>0</v>
      </c>
      <c r="FO28" s="23">
        <v>0</v>
      </c>
      <c r="FP28" s="24" t="s">
        <v>223</v>
      </c>
      <c r="FQ28" s="24" t="s">
        <v>223</v>
      </c>
      <c r="FR28" s="24" t="s">
        <v>223</v>
      </c>
      <c r="FS28" s="23">
        <v>0</v>
      </c>
      <c r="FT28" s="23">
        <v>0</v>
      </c>
      <c r="FU28" s="24" t="s">
        <v>223</v>
      </c>
      <c r="FV28" s="23">
        <v>0</v>
      </c>
      <c r="FW28" s="23">
        <v>1130</v>
      </c>
      <c r="FX28" s="23">
        <v>0</v>
      </c>
      <c r="FY28" s="23">
        <v>0</v>
      </c>
      <c r="FZ28" s="23">
        <v>0</v>
      </c>
      <c r="GA28" s="23">
        <v>0</v>
      </c>
      <c r="GB28" s="23">
        <v>231</v>
      </c>
      <c r="GC28" s="23">
        <v>640</v>
      </c>
      <c r="GD28" s="23">
        <v>259</v>
      </c>
      <c r="GE28" s="23">
        <v>0</v>
      </c>
      <c r="GF28" s="23">
        <v>0</v>
      </c>
      <c r="GG28" s="23">
        <v>0</v>
      </c>
      <c r="GH28" s="23">
        <v>0</v>
      </c>
      <c r="GI28" s="23">
        <v>0</v>
      </c>
      <c r="GJ28" s="23">
        <v>0</v>
      </c>
      <c r="GK28" s="23">
        <v>0</v>
      </c>
      <c r="GL28" s="24" t="s">
        <v>223</v>
      </c>
      <c r="GM28" s="24" t="s">
        <v>223</v>
      </c>
      <c r="GN28" s="24" t="s">
        <v>223</v>
      </c>
      <c r="GO28" s="23">
        <v>0</v>
      </c>
      <c r="GP28" s="23">
        <v>0</v>
      </c>
      <c r="GQ28" s="23">
        <v>0</v>
      </c>
      <c r="GR28" s="23">
        <v>0</v>
      </c>
      <c r="GS28" s="23">
        <v>0</v>
      </c>
      <c r="GT28" s="23">
        <v>0</v>
      </c>
      <c r="GU28" s="23">
        <v>0</v>
      </c>
    </row>
    <row r="29" spans="1:203" ht="13.5" customHeight="1" x14ac:dyDescent="0.55000000000000004">
      <c r="A29" s="21" t="s">
        <v>44</v>
      </c>
      <c r="B29" s="22" t="s">
        <v>89</v>
      </c>
      <c r="C29" s="21" t="s">
        <v>90</v>
      </c>
      <c r="D29" s="23">
        <v>619</v>
      </c>
      <c r="E29" s="23">
        <v>0</v>
      </c>
      <c r="F29" s="23">
        <v>0</v>
      </c>
      <c r="G29" s="23">
        <v>0</v>
      </c>
      <c r="H29" s="23">
        <v>0</v>
      </c>
      <c r="I29" s="23">
        <v>349</v>
      </c>
      <c r="J29" s="23">
        <v>228</v>
      </c>
      <c r="K29" s="23">
        <v>42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153</v>
      </c>
      <c r="AD29" s="23">
        <v>0</v>
      </c>
      <c r="AE29" s="23">
        <v>0</v>
      </c>
      <c r="AF29" s="23">
        <v>0</v>
      </c>
      <c r="AG29" s="23">
        <v>0</v>
      </c>
      <c r="AH29" s="23">
        <v>153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4" t="s">
        <v>223</v>
      </c>
      <c r="AQ29" s="24" t="s">
        <v>223</v>
      </c>
      <c r="AR29" s="23">
        <v>0</v>
      </c>
      <c r="AS29" s="24" t="s">
        <v>223</v>
      </c>
      <c r="AT29" s="24" t="s">
        <v>223</v>
      </c>
      <c r="AU29" s="23">
        <v>0</v>
      </c>
      <c r="AV29" s="24" t="s">
        <v>223</v>
      </c>
      <c r="AW29" s="23">
        <v>0</v>
      </c>
      <c r="AX29" s="24" t="s">
        <v>223</v>
      </c>
      <c r="AY29" s="23">
        <v>0</v>
      </c>
      <c r="AZ29" s="24" t="s">
        <v>223</v>
      </c>
      <c r="BA29" s="23">
        <v>0</v>
      </c>
      <c r="BB29" s="23">
        <v>132</v>
      </c>
      <c r="BC29" s="23">
        <v>0</v>
      </c>
      <c r="BD29" s="23">
        <v>0</v>
      </c>
      <c r="BE29" s="23">
        <v>0</v>
      </c>
      <c r="BF29" s="23">
        <v>0</v>
      </c>
      <c r="BG29" s="23">
        <v>132</v>
      </c>
      <c r="BH29" s="23">
        <v>0</v>
      </c>
      <c r="BI29" s="23">
        <v>0</v>
      </c>
      <c r="BJ29" s="23">
        <v>0</v>
      </c>
      <c r="BK29" s="23">
        <v>0</v>
      </c>
      <c r="BL29" s="23">
        <v>0</v>
      </c>
      <c r="BM29" s="23">
        <v>0</v>
      </c>
      <c r="BN29" s="23">
        <v>0</v>
      </c>
      <c r="BO29" s="24" t="s">
        <v>223</v>
      </c>
      <c r="BP29" s="24" t="s">
        <v>223</v>
      </c>
      <c r="BQ29" s="24" t="s">
        <v>223</v>
      </c>
      <c r="BR29" s="24" t="s">
        <v>223</v>
      </c>
      <c r="BS29" s="24" t="s">
        <v>223</v>
      </c>
      <c r="BT29" s="24" t="s">
        <v>223</v>
      </c>
      <c r="BU29" s="24" t="s">
        <v>223</v>
      </c>
      <c r="BV29" s="24" t="s">
        <v>223</v>
      </c>
      <c r="BW29" s="24" t="s">
        <v>223</v>
      </c>
      <c r="BX29" s="23">
        <v>0</v>
      </c>
      <c r="BY29" s="24" t="s">
        <v>223</v>
      </c>
      <c r="BZ29" s="23">
        <v>0</v>
      </c>
      <c r="CA29" s="23">
        <v>0</v>
      </c>
      <c r="CB29" s="24" t="s">
        <v>223</v>
      </c>
      <c r="CC29" s="24" t="s">
        <v>223</v>
      </c>
      <c r="CD29" s="24" t="s">
        <v>223</v>
      </c>
      <c r="CE29" s="24" t="s">
        <v>223</v>
      </c>
      <c r="CF29" s="24" t="s">
        <v>223</v>
      </c>
      <c r="CG29" s="24" t="s">
        <v>223</v>
      </c>
      <c r="CH29" s="24" t="s">
        <v>223</v>
      </c>
      <c r="CI29" s="24" t="s">
        <v>223</v>
      </c>
      <c r="CJ29" s="24" t="s">
        <v>223</v>
      </c>
      <c r="CK29" s="24" t="s">
        <v>223</v>
      </c>
      <c r="CL29" s="24" t="s">
        <v>223</v>
      </c>
      <c r="CM29" s="24" t="s">
        <v>223</v>
      </c>
      <c r="CN29" s="23">
        <v>0</v>
      </c>
      <c r="CO29" s="24" t="s">
        <v>223</v>
      </c>
      <c r="CP29" s="24" t="s">
        <v>223</v>
      </c>
      <c r="CQ29" s="24" t="s">
        <v>223</v>
      </c>
      <c r="CR29" s="24" t="s">
        <v>223</v>
      </c>
      <c r="CS29" s="24" t="s">
        <v>223</v>
      </c>
      <c r="CT29" s="24" t="s">
        <v>223</v>
      </c>
      <c r="CU29" s="24" t="s">
        <v>223</v>
      </c>
      <c r="CV29" s="24" t="s">
        <v>223</v>
      </c>
      <c r="CW29" s="23">
        <v>0</v>
      </c>
      <c r="CX29" s="24" t="s">
        <v>223</v>
      </c>
      <c r="CY29" s="23">
        <v>0</v>
      </c>
      <c r="CZ29" s="23">
        <v>0</v>
      </c>
      <c r="DA29" s="24" t="s">
        <v>223</v>
      </c>
      <c r="DB29" s="24" t="s">
        <v>223</v>
      </c>
      <c r="DC29" s="24" t="s">
        <v>223</v>
      </c>
      <c r="DD29" s="24" t="s">
        <v>223</v>
      </c>
      <c r="DE29" s="24" t="s">
        <v>223</v>
      </c>
      <c r="DF29" s="24" t="s">
        <v>223</v>
      </c>
      <c r="DG29" s="24" t="s">
        <v>223</v>
      </c>
      <c r="DH29" s="24" t="s">
        <v>223</v>
      </c>
      <c r="DI29" s="24" t="s">
        <v>223</v>
      </c>
      <c r="DJ29" s="24" t="s">
        <v>223</v>
      </c>
      <c r="DK29" s="24" t="s">
        <v>223</v>
      </c>
      <c r="DL29" s="24" t="s">
        <v>223</v>
      </c>
      <c r="DM29" s="24" t="s">
        <v>223</v>
      </c>
      <c r="DN29" s="23">
        <v>0</v>
      </c>
      <c r="DO29" s="24" t="s">
        <v>223</v>
      </c>
      <c r="DP29" s="24" t="s">
        <v>223</v>
      </c>
      <c r="DQ29" s="24" t="s">
        <v>223</v>
      </c>
      <c r="DR29" s="24" t="s">
        <v>223</v>
      </c>
      <c r="DS29" s="24" t="s">
        <v>223</v>
      </c>
      <c r="DT29" s="24" t="s">
        <v>223</v>
      </c>
      <c r="DU29" s="24" t="s">
        <v>223</v>
      </c>
      <c r="DV29" s="23">
        <v>0</v>
      </c>
      <c r="DW29" s="24" t="s">
        <v>223</v>
      </c>
      <c r="DX29" s="23">
        <v>0</v>
      </c>
      <c r="DY29" s="23">
        <v>0</v>
      </c>
      <c r="DZ29" s="24" t="s">
        <v>223</v>
      </c>
      <c r="EA29" s="24" t="s">
        <v>223</v>
      </c>
      <c r="EB29" s="24" t="s">
        <v>223</v>
      </c>
      <c r="EC29" s="24" t="s">
        <v>223</v>
      </c>
      <c r="ED29" s="24" t="s">
        <v>223</v>
      </c>
      <c r="EE29" s="24" t="s">
        <v>223</v>
      </c>
      <c r="EF29" s="24" t="s">
        <v>223</v>
      </c>
      <c r="EG29" s="24" t="s">
        <v>223</v>
      </c>
      <c r="EH29" s="24" t="s">
        <v>223</v>
      </c>
      <c r="EI29" s="24" t="s">
        <v>223</v>
      </c>
      <c r="EJ29" s="24" t="s">
        <v>223</v>
      </c>
      <c r="EK29" s="24" t="s">
        <v>223</v>
      </c>
      <c r="EL29" s="23">
        <v>0</v>
      </c>
      <c r="EM29" s="24" t="s">
        <v>223</v>
      </c>
      <c r="EN29" s="24" t="s">
        <v>223</v>
      </c>
      <c r="EO29" s="24" t="s">
        <v>223</v>
      </c>
      <c r="EP29" s="23">
        <v>0</v>
      </c>
      <c r="EQ29" s="24" t="s">
        <v>223</v>
      </c>
      <c r="ER29" s="24" t="s">
        <v>223</v>
      </c>
      <c r="ES29" s="24" t="s">
        <v>223</v>
      </c>
      <c r="ET29" s="24" t="s">
        <v>223</v>
      </c>
      <c r="EU29" s="23">
        <v>0</v>
      </c>
      <c r="EV29" s="24" t="s">
        <v>223</v>
      </c>
      <c r="EW29" s="23">
        <v>0</v>
      </c>
      <c r="EX29" s="23">
        <v>0</v>
      </c>
      <c r="EY29" s="23">
        <v>0</v>
      </c>
      <c r="EZ29" s="24" t="s">
        <v>223</v>
      </c>
      <c r="FA29" s="24" t="s">
        <v>223</v>
      </c>
      <c r="FB29" s="24" t="s">
        <v>223</v>
      </c>
      <c r="FC29" s="23">
        <v>0</v>
      </c>
      <c r="FD29" s="24" t="s">
        <v>223</v>
      </c>
      <c r="FE29" s="24" t="s">
        <v>223</v>
      </c>
      <c r="FF29" s="24" t="s">
        <v>223</v>
      </c>
      <c r="FG29" s="23">
        <v>0</v>
      </c>
      <c r="FH29" s="23">
        <v>0</v>
      </c>
      <c r="FI29" s="23">
        <v>0</v>
      </c>
      <c r="FJ29" s="24" t="s">
        <v>223</v>
      </c>
      <c r="FK29" s="24" t="s">
        <v>223</v>
      </c>
      <c r="FL29" s="24" t="s">
        <v>223</v>
      </c>
      <c r="FM29" s="24" t="s">
        <v>223</v>
      </c>
      <c r="FN29" s="23">
        <v>0</v>
      </c>
      <c r="FO29" s="23">
        <v>0</v>
      </c>
      <c r="FP29" s="24" t="s">
        <v>223</v>
      </c>
      <c r="FQ29" s="24" t="s">
        <v>223</v>
      </c>
      <c r="FR29" s="24" t="s">
        <v>223</v>
      </c>
      <c r="FS29" s="23">
        <v>0</v>
      </c>
      <c r="FT29" s="23">
        <v>0</v>
      </c>
      <c r="FU29" s="24" t="s">
        <v>223</v>
      </c>
      <c r="FV29" s="23">
        <v>0</v>
      </c>
      <c r="FW29" s="23">
        <v>334</v>
      </c>
      <c r="FX29" s="23">
        <v>0</v>
      </c>
      <c r="FY29" s="23">
        <v>0</v>
      </c>
      <c r="FZ29" s="23">
        <v>0</v>
      </c>
      <c r="GA29" s="23">
        <v>0</v>
      </c>
      <c r="GB29" s="23">
        <v>64</v>
      </c>
      <c r="GC29" s="23">
        <v>228</v>
      </c>
      <c r="GD29" s="23">
        <v>42</v>
      </c>
      <c r="GE29" s="23">
        <v>0</v>
      </c>
      <c r="GF29" s="23">
        <v>0</v>
      </c>
      <c r="GG29" s="23">
        <v>0</v>
      </c>
      <c r="GH29" s="23">
        <v>0</v>
      </c>
      <c r="GI29" s="23">
        <v>0</v>
      </c>
      <c r="GJ29" s="23">
        <v>0</v>
      </c>
      <c r="GK29" s="23">
        <v>0</v>
      </c>
      <c r="GL29" s="24" t="s">
        <v>223</v>
      </c>
      <c r="GM29" s="24" t="s">
        <v>223</v>
      </c>
      <c r="GN29" s="24" t="s">
        <v>223</v>
      </c>
      <c r="GO29" s="23">
        <v>0</v>
      </c>
      <c r="GP29" s="23">
        <v>0</v>
      </c>
      <c r="GQ29" s="23">
        <v>0</v>
      </c>
      <c r="GR29" s="23">
        <v>0</v>
      </c>
      <c r="GS29" s="23">
        <v>0</v>
      </c>
      <c r="GT29" s="23">
        <v>0</v>
      </c>
      <c r="GU29" s="23">
        <v>0</v>
      </c>
    </row>
    <row r="30" spans="1:203" ht="13.5" customHeight="1" x14ac:dyDescent="0.55000000000000004">
      <c r="A30" s="21" t="s">
        <v>44</v>
      </c>
      <c r="B30" s="22" t="s">
        <v>91</v>
      </c>
      <c r="C30" s="21" t="s">
        <v>92</v>
      </c>
      <c r="D30" s="23">
        <v>854</v>
      </c>
      <c r="E30" s="23">
        <v>0</v>
      </c>
      <c r="F30" s="23">
        <v>0</v>
      </c>
      <c r="G30" s="23">
        <v>0</v>
      </c>
      <c r="H30" s="23">
        <v>0</v>
      </c>
      <c r="I30" s="23">
        <v>494</v>
      </c>
      <c r="J30" s="23">
        <v>320</v>
      </c>
      <c r="K30" s="23">
        <v>40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243</v>
      </c>
      <c r="AD30" s="23">
        <v>0</v>
      </c>
      <c r="AE30" s="23">
        <v>0</v>
      </c>
      <c r="AF30" s="23">
        <v>0</v>
      </c>
      <c r="AG30" s="23">
        <v>0</v>
      </c>
      <c r="AH30" s="23">
        <v>243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4" t="s">
        <v>223</v>
      </c>
      <c r="AQ30" s="24" t="s">
        <v>223</v>
      </c>
      <c r="AR30" s="23">
        <v>0</v>
      </c>
      <c r="AS30" s="24" t="s">
        <v>223</v>
      </c>
      <c r="AT30" s="24" t="s">
        <v>223</v>
      </c>
      <c r="AU30" s="23">
        <v>0</v>
      </c>
      <c r="AV30" s="24" t="s">
        <v>223</v>
      </c>
      <c r="AW30" s="23">
        <v>0</v>
      </c>
      <c r="AX30" s="24" t="s">
        <v>223</v>
      </c>
      <c r="AY30" s="23">
        <v>0</v>
      </c>
      <c r="AZ30" s="24" t="s">
        <v>223</v>
      </c>
      <c r="BA30" s="23">
        <v>0</v>
      </c>
      <c r="BB30" s="23">
        <v>160</v>
      </c>
      <c r="BC30" s="23">
        <v>0</v>
      </c>
      <c r="BD30" s="23">
        <v>0</v>
      </c>
      <c r="BE30" s="23">
        <v>0</v>
      </c>
      <c r="BF30" s="23">
        <v>0</v>
      </c>
      <c r="BG30" s="23">
        <v>160</v>
      </c>
      <c r="BH30" s="23">
        <v>0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4" t="s">
        <v>223</v>
      </c>
      <c r="BP30" s="24" t="s">
        <v>223</v>
      </c>
      <c r="BQ30" s="24" t="s">
        <v>223</v>
      </c>
      <c r="BR30" s="24" t="s">
        <v>223</v>
      </c>
      <c r="BS30" s="24" t="s">
        <v>223</v>
      </c>
      <c r="BT30" s="24" t="s">
        <v>223</v>
      </c>
      <c r="BU30" s="24" t="s">
        <v>223</v>
      </c>
      <c r="BV30" s="24" t="s">
        <v>223</v>
      </c>
      <c r="BW30" s="24" t="s">
        <v>223</v>
      </c>
      <c r="BX30" s="23">
        <v>0</v>
      </c>
      <c r="BY30" s="24" t="s">
        <v>223</v>
      </c>
      <c r="BZ30" s="23">
        <v>0</v>
      </c>
      <c r="CA30" s="23">
        <v>0</v>
      </c>
      <c r="CB30" s="24" t="s">
        <v>223</v>
      </c>
      <c r="CC30" s="24" t="s">
        <v>223</v>
      </c>
      <c r="CD30" s="24" t="s">
        <v>223</v>
      </c>
      <c r="CE30" s="24" t="s">
        <v>223</v>
      </c>
      <c r="CF30" s="24" t="s">
        <v>223</v>
      </c>
      <c r="CG30" s="24" t="s">
        <v>223</v>
      </c>
      <c r="CH30" s="24" t="s">
        <v>223</v>
      </c>
      <c r="CI30" s="24" t="s">
        <v>223</v>
      </c>
      <c r="CJ30" s="24" t="s">
        <v>223</v>
      </c>
      <c r="CK30" s="24" t="s">
        <v>223</v>
      </c>
      <c r="CL30" s="24" t="s">
        <v>223</v>
      </c>
      <c r="CM30" s="24" t="s">
        <v>223</v>
      </c>
      <c r="CN30" s="23">
        <v>0</v>
      </c>
      <c r="CO30" s="24" t="s">
        <v>223</v>
      </c>
      <c r="CP30" s="24" t="s">
        <v>223</v>
      </c>
      <c r="CQ30" s="24" t="s">
        <v>223</v>
      </c>
      <c r="CR30" s="24" t="s">
        <v>223</v>
      </c>
      <c r="CS30" s="24" t="s">
        <v>223</v>
      </c>
      <c r="CT30" s="24" t="s">
        <v>223</v>
      </c>
      <c r="CU30" s="24" t="s">
        <v>223</v>
      </c>
      <c r="CV30" s="24" t="s">
        <v>223</v>
      </c>
      <c r="CW30" s="23">
        <v>0</v>
      </c>
      <c r="CX30" s="24" t="s">
        <v>223</v>
      </c>
      <c r="CY30" s="23">
        <v>0</v>
      </c>
      <c r="CZ30" s="23">
        <v>0</v>
      </c>
      <c r="DA30" s="24" t="s">
        <v>223</v>
      </c>
      <c r="DB30" s="24" t="s">
        <v>223</v>
      </c>
      <c r="DC30" s="24" t="s">
        <v>223</v>
      </c>
      <c r="DD30" s="24" t="s">
        <v>223</v>
      </c>
      <c r="DE30" s="24" t="s">
        <v>223</v>
      </c>
      <c r="DF30" s="24" t="s">
        <v>223</v>
      </c>
      <c r="DG30" s="24" t="s">
        <v>223</v>
      </c>
      <c r="DH30" s="24" t="s">
        <v>223</v>
      </c>
      <c r="DI30" s="24" t="s">
        <v>223</v>
      </c>
      <c r="DJ30" s="24" t="s">
        <v>223</v>
      </c>
      <c r="DK30" s="24" t="s">
        <v>223</v>
      </c>
      <c r="DL30" s="24" t="s">
        <v>223</v>
      </c>
      <c r="DM30" s="24" t="s">
        <v>223</v>
      </c>
      <c r="DN30" s="23">
        <v>0</v>
      </c>
      <c r="DO30" s="24" t="s">
        <v>223</v>
      </c>
      <c r="DP30" s="24" t="s">
        <v>223</v>
      </c>
      <c r="DQ30" s="24" t="s">
        <v>223</v>
      </c>
      <c r="DR30" s="24" t="s">
        <v>223</v>
      </c>
      <c r="DS30" s="24" t="s">
        <v>223</v>
      </c>
      <c r="DT30" s="24" t="s">
        <v>223</v>
      </c>
      <c r="DU30" s="24" t="s">
        <v>223</v>
      </c>
      <c r="DV30" s="23">
        <v>0</v>
      </c>
      <c r="DW30" s="24" t="s">
        <v>223</v>
      </c>
      <c r="DX30" s="23">
        <v>0</v>
      </c>
      <c r="DY30" s="23">
        <v>0</v>
      </c>
      <c r="DZ30" s="24" t="s">
        <v>223</v>
      </c>
      <c r="EA30" s="24" t="s">
        <v>223</v>
      </c>
      <c r="EB30" s="24" t="s">
        <v>223</v>
      </c>
      <c r="EC30" s="24" t="s">
        <v>223</v>
      </c>
      <c r="ED30" s="24" t="s">
        <v>223</v>
      </c>
      <c r="EE30" s="24" t="s">
        <v>223</v>
      </c>
      <c r="EF30" s="24" t="s">
        <v>223</v>
      </c>
      <c r="EG30" s="24" t="s">
        <v>223</v>
      </c>
      <c r="EH30" s="24" t="s">
        <v>223</v>
      </c>
      <c r="EI30" s="24" t="s">
        <v>223</v>
      </c>
      <c r="EJ30" s="24" t="s">
        <v>223</v>
      </c>
      <c r="EK30" s="24" t="s">
        <v>223</v>
      </c>
      <c r="EL30" s="23">
        <v>0</v>
      </c>
      <c r="EM30" s="24" t="s">
        <v>223</v>
      </c>
      <c r="EN30" s="24" t="s">
        <v>223</v>
      </c>
      <c r="EO30" s="24" t="s">
        <v>223</v>
      </c>
      <c r="EP30" s="23">
        <v>0</v>
      </c>
      <c r="EQ30" s="24" t="s">
        <v>223</v>
      </c>
      <c r="ER30" s="24" t="s">
        <v>223</v>
      </c>
      <c r="ES30" s="24" t="s">
        <v>223</v>
      </c>
      <c r="ET30" s="24" t="s">
        <v>223</v>
      </c>
      <c r="EU30" s="23">
        <v>0</v>
      </c>
      <c r="EV30" s="24" t="s">
        <v>223</v>
      </c>
      <c r="EW30" s="23">
        <v>0</v>
      </c>
      <c r="EX30" s="23">
        <v>0</v>
      </c>
      <c r="EY30" s="23">
        <v>0</v>
      </c>
      <c r="EZ30" s="24" t="s">
        <v>223</v>
      </c>
      <c r="FA30" s="24" t="s">
        <v>223</v>
      </c>
      <c r="FB30" s="24" t="s">
        <v>223</v>
      </c>
      <c r="FC30" s="23">
        <v>0</v>
      </c>
      <c r="FD30" s="24" t="s">
        <v>223</v>
      </c>
      <c r="FE30" s="24" t="s">
        <v>223</v>
      </c>
      <c r="FF30" s="24" t="s">
        <v>223</v>
      </c>
      <c r="FG30" s="23">
        <v>0</v>
      </c>
      <c r="FH30" s="23">
        <v>0</v>
      </c>
      <c r="FI30" s="23">
        <v>0</v>
      </c>
      <c r="FJ30" s="24" t="s">
        <v>223</v>
      </c>
      <c r="FK30" s="24" t="s">
        <v>223</v>
      </c>
      <c r="FL30" s="24" t="s">
        <v>223</v>
      </c>
      <c r="FM30" s="24" t="s">
        <v>223</v>
      </c>
      <c r="FN30" s="23">
        <v>0</v>
      </c>
      <c r="FO30" s="23">
        <v>0</v>
      </c>
      <c r="FP30" s="24" t="s">
        <v>223</v>
      </c>
      <c r="FQ30" s="24" t="s">
        <v>223</v>
      </c>
      <c r="FR30" s="24" t="s">
        <v>223</v>
      </c>
      <c r="FS30" s="23">
        <v>0</v>
      </c>
      <c r="FT30" s="23">
        <v>0</v>
      </c>
      <c r="FU30" s="24" t="s">
        <v>223</v>
      </c>
      <c r="FV30" s="23">
        <v>0</v>
      </c>
      <c r="FW30" s="23">
        <v>451</v>
      </c>
      <c r="FX30" s="23">
        <v>0</v>
      </c>
      <c r="FY30" s="23">
        <v>0</v>
      </c>
      <c r="FZ30" s="23">
        <v>0</v>
      </c>
      <c r="GA30" s="23">
        <v>0</v>
      </c>
      <c r="GB30" s="23">
        <v>91</v>
      </c>
      <c r="GC30" s="23">
        <v>320</v>
      </c>
      <c r="GD30" s="23">
        <v>40</v>
      </c>
      <c r="GE30" s="23">
        <v>0</v>
      </c>
      <c r="GF30" s="23">
        <v>0</v>
      </c>
      <c r="GG30" s="23">
        <v>0</v>
      </c>
      <c r="GH30" s="23">
        <v>0</v>
      </c>
      <c r="GI30" s="23">
        <v>0</v>
      </c>
      <c r="GJ30" s="23">
        <v>0</v>
      </c>
      <c r="GK30" s="23">
        <v>0</v>
      </c>
      <c r="GL30" s="24" t="s">
        <v>223</v>
      </c>
      <c r="GM30" s="24" t="s">
        <v>223</v>
      </c>
      <c r="GN30" s="24" t="s">
        <v>223</v>
      </c>
      <c r="GO30" s="23">
        <v>0</v>
      </c>
      <c r="GP30" s="23">
        <v>0</v>
      </c>
      <c r="GQ30" s="23">
        <v>0</v>
      </c>
      <c r="GR30" s="23">
        <v>0</v>
      </c>
      <c r="GS30" s="23">
        <v>0</v>
      </c>
      <c r="GT30" s="23">
        <v>0</v>
      </c>
      <c r="GU30" s="23">
        <v>0</v>
      </c>
    </row>
    <row r="31" spans="1:203" ht="13.5" customHeight="1" x14ac:dyDescent="0.55000000000000004">
      <c r="A31" s="21" t="s">
        <v>44</v>
      </c>
      <c r="B31" s="22" t="s">
        <v>93</v>
      </c>
      <c r="C31" s="21" t="s">
        <v>94</v>
      </c>
      <c r="D31" s="23">
        <v>3416</v>
      </c>
      <c r="E31" s="23">
        <v>946</v>
      </c>
      <c r="F31" s="23">
        <v>1</v>
      </c>
      <c r="G31" s="23">
        <v>0</v>
      </c>
      <c r="H31" s="23">
        <v>0</v>
      </c>
      <c r="I31" s="23">
        <v>463</v>
      </c>
      <c r="J31" s="23">
        <v>598</v>
      </c>
      <c r="K31" s="23">
        <v>401</v>
      </c>
      <c r="L31" s="23">
        <v>0</v>
      </c>
      <c r="M31" s="23">
        <v>848</v>
      </c>
      <c r="N31" s="23">
        <v>0</v>
      </c>
      <c r="O31" s="23">
        <v>0</v>
      </c>
      <c r="P31" s="23">
        <v>159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4" t="s">
        <v>223</v>
      </c>
      <c r="AQ31" s="24" t="s">
        <v>223</v>
      </c>
      <c r="AR31" s="23">
        <v>0</v>
      </c>
      <c r="AS31" s="24" t="s">
        <v>223</v>
      </c>
      <c r="AT31" s="24" t="s">
        <v>223</v>
      </c>
      <c r="AU31" s="23">
        <v>0</v>
      </c>
      <c r="AV31" s="24" t="s">
        <v>223</v>
      </c>
      <c r="AW31" s="23">
        <v>0</v>
      </c>
      <c r="AX31" s="24" t="s">
        <v>223</v>
      </c>
      <c r="AY31" s="23">
        <v>0</v>
      </c>
      <c r="AZ31" s="24" t="s">
        <v>223</v>
      </c>
      <c r="BA31" s="23">
        <v>0</v>
      </c>
      <c r="BB31" s="23">
        <v>263</v>
      </c>
      <c r="BC31" s="23">
        <v>0</v>
      </c>
      <c r="BD31" s="23">
        <v>0</v>
      </c>
      <c r="BE31" s="23">
        <v>0</v>
      </c>
      <c r="BF31" s="23">
        <v>0</v>
      </c>
      <c r="BG31" s="23">
        <v>263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4" t="s">
        <v>223</v>
      </c>
      <c r="BP31" s="24" t="s">
        <v>223</v>
      </c>
      <c r="BQ31" s="24" t="s">
        <v>223</v>
      </c>
      <c r="BR31" s="24" t="s">
        <v>223</v>
      </c>
      <c r="BS31" s="24" t="s">
        <v>223</v>
      </c>
      <c r="BT31" s="24" t="s">
        <v>223</v>
      </c>
      <c r="BU31" s="24" t="s">
        <v>223</v>
      </c>
      <c r="BV31" s="24" t="s">
        <v>223</v>
      </c>
      <c r="BW31" s="24" t="s">
        <v>223</v>
      </c>
      <c r="BX31" s="23">
        <v>0</v>
      </c>
      <c r="BY31" s="24" t="s">
        <v>223</v>
      </c>
      <c r="BZ31" s="23">
        <v>0</v>
      </c>
      <c r="CA31" s="23">
        <v>0</v>
      </c>
      <c r="CB31" s="24" t="s">
        <v>223</v>
      </c>
      <c r="CC31" s="24" t="s">
        <v>223</v>
      </c>
      <c r="CD31" s="24" t="s">
        <v>223</v>
      </c>
      <c r="CE31" s="24" t="s">
        <v>223</v>
      </c>
      <c r="CF31" s="24" t="s">
        <v>223</v>
      </c>
      <c r="CG31" s="24" t="s">
        <v>223</v>
      </c>
      <c r="CH31" s="24" t="s">
        <v>223</v>
      </c>
      <c r="CI31" s="24" t="s">
        <v>223</v>
      </c>
      <c r="CJ31" s="24" t="s">
        <v>223</v>
      </c>
      <c r="CK31" s="24" t="s">
        <v>223</v>
      </c>
      <c r="CL31" s="24" t="s">
        <v>223</v>
      </c>
      <c r="CM31" s="24" t="s">
        <v>223</v>
      </c>
      <c r="CN31" s="23">
        <v>0</v>
      </c>
      <c r="CO31" s="24" t="s">
        <v>223</v>
      </c>
      <c r="CP31" s="24" t="s">
        <v>223</v>
      </c>
      <c r="CQ31" s="24" t="s">
        <v>223</v>
      </c>
      <c r="CR31" s="24" t="s">
        <v>223</v>
      </c>
      <c r="CS31" s="24" t="s">
        <v>223</v>
      </c>
      <c r="CT31" s="24" t="s">
        <v>223</v>
      </c>
      <c r="CU31" s="24" t="s">
        <v>223</v>
      </c>
      <c r="CV31" s="24" t="s">
        <v>223</v>
      </c>
      <c r="CW31" s="23">
        <v>0</v>
      </c>
      <c r="CX31" s="24" t="s">
        <v>223</v>
      </c>
      <c r="CY31" s="23">
        <v>0</v>
      </c>
      <c r="CZ31" s="23">
        <v>0</v>
      </c>
      <c r="DA31" s="24" t="s">
        <v>223</v>
      </c>
      <c r="DB31" s="24" t="s">
        <v>223</v>
      </c>
      <c r="DC31" s="24" t="s">
        <v>223</v>
      </c>
      <c r="DD31" s="24" t="s">
        <v>223</v>
      </c>
      <c r="DE31" s="24" t="s">
        <v>223</v>
      </c>
      <c r="DF31" s="24" t="s">
        <v>223</v>
      </c>
      <c r="DG31" s="24" t="s">
        <v>223</v>
      </c>
      <c r="DH31" s="24" t="s">
        <v>223</v>
      </c>
      <c r="DI31" s="24" t="s">
        <v>223</v>
      </c>
      <c r="DJ31" s="24" t="s">
        <v>223</v>
      </c>
      <c r="DK31" s="24" t="s">
        <v>223</v>
      </c>
      <c r="DL31" s="24" t="s">
        <v>223</v>
      </c>
      <c r="DM31" s="24" t="s">
        <v>223</v>
      </c>
      <c r="DN31" s="23">
        <v>0</v>
      </c>
      <c r="DO31" s="24" t="s">
        <v>223</v>
      </c>
      <c r="DP31" s="24" t="s">
        <v>223</v>
      </c>
      <c r="DQ31" s="24" t="s">
        <v>223</v>
      </c>
      <c r="DR31" s="24" t="s">
        <v>223</v>
      </c>
      <c r="DS31" s="24" t="s">
        <v>223</v>
      </c>
      <c r="DT31" s="24" t="s">
        <v>223</v>
      </c>
      <c r="DU31" s="24" t="s">
        <v>223</v>
      </c>
      <c r="DV31" s="23">
        <v>0</v>
      </c>
      <c r="DW31" s="24" t="s">
        <v>223</v>
      </c>
      <c r="DX31" s="23">
        <v>0</v>
      </c>
      <c r="DY31" s="23">
        <v>0</v>
      </c>
      <c r="DZ31" s="24" t="s">
        <v>223</v>
      </c>
      <c r="EA31" s="24" t="s">
        <v>223</v>
      </c>
      <c r="EB31" s="24" t="s">
        <v>223</v>
      </c>
      <c r="EC31" s="24" t="s">
        <v>223</v>
      </c>
      <c r="ED31" s="24" t="s">
        <v>223</v>
      </c>
      <c r="EE31" s="24" t="s">
        <v>223</v>
      </c>
      <c r="EF31" s="24" t="s">
        <v>223</v>
      </c>
      <c r="EG31" s="24" t="s">
        <v>223</v>
      </c>
      <c r="EH31" s="24" t="s">
        <v>223</v>
      </c>
      <c r="EI31" s="24" t="s">
        <v>223</v>
      </c>
      <c r="EJ31" s="24" t="s">
        <v>223</v>
      </c>
      <c r="EK31" s="24" t="s">
        <v>223</v>
      </c>
      <c r="EL31" s="23">
        <v>0</v>
      </c>
      <c r="EM31" s="24" t="s">
        <v>223</v>
      </c>
      <c r="EN31" s="24" t="s">
        <v>223</v>
      </c>
      <c r="EO31" s="24" t="s">
        <v>223</v>
      </c>
      <c r="EP31" s="23">
        <v>0</v>
      </c>
      <c r="EQ31" s="24" t="s">
        <v>223</v>
      </c>
      <c r="ER31" s="24" t="s">
        <v>223</v>
      </c>
      <c r="ES31" s="24" t="s">
        <v>223</v>
      </c>
      <c r="ET31" s="24" t="s">
        <v>223</v>
      </c>
      <c r="EU31" s="23">
        <v>0</v>
      </c>
      <c r="EV31" s="24" t="s">
        <v>223</v>
      </c>
      <c r="EW31" s="23">
        <v>0</v>
      </c>
      <c r="EX31" s="23">
        <v>0</v>
      </c>
      <c r="EY31" s="23">
        <v>0</v>
      </c>
      <c r="EZ31" s="24" t="s">
        <v>223</v>
      </c>
      <c r="FA31" s="24" t="s">
        <v>223</v>
      </c>
      <c r="FB31" s="24" t="s">
        <v>223</v>
      </c>
      <c r="FC31" s="23">
        <v>0</v>
      </c>
      <c r="FD31" s="24" t="s">
        <v>223</v>
      </c>
      <c r="FE31" s="24" t="s">
        <v>223</v>
      </c>
      <c r="FF31" s="24" t="s">
        <v>223</v>
      </c>
      <c r="FG31" s="23">
        <v>0</v>
      </c>
      <c r="FH31" s="23">
        <v>0</v>
      </c>
      <c r="FI31" s="23">
        <v>0</v>
      </c>
      <c r="FJ31" s="24" t="s">
        <v>223</v>
      </c>
      <c r="FK31" s="24" t="s">
        <v>223</v>
      </c>
      <c r="FL31" s="24" t="s">
        <v>223</v>
      </c>
      <c r="FM31" s="24" t="s">
        <v>223</v>
      </c>
      <c r="FN31" s="23">
        <v>0</v>
      </c>
      <c r="FO31" s="23">
        <v>0</v>
      </c>
      <c r="FP31" s="24" t="s">
        <v>223</v>
      </c>
      <c r="FQ31" s="24" t="s">
        <v>223</v>
      </c>
      <c r="FR31" s="24" t="s">
        <v>223</v>
      </c>
      <c r="FS31" s="23">
        <v>0</v>
      </c>
      <c r="FT31" s="23">
        <v>0</v>
      </c>
      <c r="FU31" s="24" t="s">
        <v>223</v>
      </c>
      <c r="FV31" s="23">
        <v>0</v>
      </c>
      <c r="FW31" s="23">
        <v>3153</v>
      </c>
      <c r="FX31" s="23">
        <v>946</v>
      </c>
      <c r="FY31" s="23">
        <v>1</v>
      </c>
      <c r="FZ31" s="23">
        <v>0</v>
      </c>
      <c r="GA31" s="23">
        <v>0</v>
      </c>
      <c r="GB31" s="23">
        <v>200</v>
      </c>
      <c r="GC31" s="23">
        <v>598</v>
      </c>
      <c r="GD31" s="23">
        <v>401</v>
      </c>
      <c r="GE31" s="23">
        <v>0</v>
      </c>
      <c r="GF31" s="23">
        <v>848</v>
      </c>
      <c r="GG31" s="23">
        <v>0</v>
      </c>
      <c r="GH31" s="23">
        <v>0</v>
      </c>
      <c r="GI31" s="23">
        <v>159</v>
      </c>
      <c r="GJ31" s="23">
        <v>0</v>
      </c>
      <c r="GK31" s="23">
        <v>0</v>
      </c>
      <c r="GL31" s="24" t="s">
        <v>223</v>
      </c>
      <c r="GM31" s="24" t="s">
        <v>223</v>
      </c>
      <c r="GN31" s="24" t="s">
        <v>223</v>
      </c>
      <c r="GO31" s="23">
        <v>0</v>
      </c>
      <c r="GP31" s="23">
        <v>0</v>
      </c>
      <c r="GQ31" s="23">
        <v>0</v>
      </c>
      <c r="GR31" s="23">
        <v>0</v>
      </c>
      <c r="GS31" s="23">
        <v>0</v>
      </c>
      <c r="GT31" s="23">
        <v>0</v>
      </c>
      <c r="GU31" s="23">
        <v>0</v>
      </c>
    </row>
    <row r="32" spans="1:203" ht="13.5" customHeight="1" x14ac:dyDescent="0.55000000000000004">
      <c r="A32" s="21" t="s">
        <v>44</v>
      </c>
      <c r="B32" s="22" t="s">
        <v>95</v>
      </c>
      <c r="C32" s="21" t="s">
        <v>96</v>
      </c>
      <c r="D32" s="23">
        <v>3789</v>
      </c>
      <c r="E32" s="23">
        <v>614</v>
      </c>
      <c r="F32" s="23">
        <v>0</v>
      </c>
      <c r="G32" s="23">
        <v>0</v>
      </c>
      <c r="H32" s="23">
        <v>0</v>
      </c>
      <c r="I32" s="23">
        <v>83</v>
      </c>
      <c r="J32" s="23">
        <v>372</v>
      </c>
      <c r="K32" s="23">
        <v>271</v>
      </c>
      <c r="L32" s="23">
        <v>13</v>
      </c>
      <c r="M32" s="23">
        <v>0</v>
      </c>
      <c r="N32" s="23">
        <v>0</v>
      </c>
      <c r="O32" s="23">
        <v>0</v>
      </c>
      <c r="P32" s="23">
        <v>144</v>
      </c>
      <c r="Q32" s="23">
        <v>0</v>
      </c>
      <c r="R32" s="23">
        <v>0</v>
      </c>
      <c r="S32" s="23">
        <v>2284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8</v>
      </c>
      <c r="AC32" s="23">
        <v>2284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4" t="s">
        <v>223</v>
      </c>
      <c r="AQ32" s="24" t="s">
        <v>223</v>
      </c>
      <c r="AR32" s="23">
        <v>2284</v>
      </c>
      <c r="AS32" s="24" t="s">
        <v>223</v>
      </c>
      <c r="AT32" s="24" t="s">
        <v>223</v>
      </c>
      <c r="AU32" s="23">
        <v>0</v>
      </c>
      <c r="AV32" s="24" t="s">
        <v>223</v>
      </c>
      <c r="AW32" s="23">
        <v>0</v>
      </c>
      <c r="AX32" s="24" t="s">
        <v>223</v>
      </c>
      <c r="AY32" s="23">
        <v>0</v>
      </c>
      <c r="AZ32" s="24" t="s">
        <v>223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4" t="s">
        <v>223</v>
      </c>
      <c r="BP32" s="24" t="s">
        <v>223</v>
      </c>
      <c r="BQ32" s="24" t="s">
        <v>223</v>
      </c>
      <c r="BR32" s="24" t="s">
        <v>223</v>
      </c>
      <c r="BS32" s="24" t="s">
        <v>223</v>
      </c>
      <c r="BT32" s="24" t="s">
        <v>223</v>
      </c>
      <c r="BU32" s="24" t="s">
        <v>223</v>
      </c>
      <c r="BV32" s="24" t="s">
        <v>223</v>
      </c>
      <c r="BW32" s="24" t="s">
        <v>223</v>
      </c>
      <c r="BX32" s="23">
        <v>0</v>
      </c>
      <c r="BY32" s="24" t="s">
        <v>223</v>
      </c>
      <c r="BZ32" s="23">
        <v>0</v>
      </c>
      <c r="CA32" s="23">
        <v>0</v>
      </c>
      <c r="CB32" s="24" t="s">
        <v>223</v>
      </c>
      <c r="CC32" s="24" t="s">
        <v>223</v>
      </c>
      <c r="CD32" s="24" t="s">
        <v>223</v>
      </c>
      <c r="CE32" s="24" t="s">
        <v>223</v>
      </c>
      <c r="CF32" s="24" t="s">
        <v>223</v>
      </c>
      <c r="CG32" s="24" t="s">
        <v>223</v>
      </c>
      <c r="CH32" s="24" t="s">
        <v>223</v>
      </c>
      <c r="CI32" s="24" t="s">
        <v>223</v>
      </c>
      <c r="CJ32" s="24" t="s">
        <v>223</v>
      </c>
      <c r="CK32" s="24" t="s">
        <v>223</v>
      </c>
      <c r="CL32" s="24" t="s">
        <v>223</v>
      </c>
      <c r="CM32" s="24" t="s">
        <v>223</v>
      </c>
      <c r="CN32" s="23">
        <v>0</v>
      </c>
      <c r="CO32" s="24" t="s">
        <v>223</v>
      </c>
      <c r="CP32" s="24" t="s">
        <v>223</v>
      </c>
      <c r="CQ32" s="24" t="s">
        <v>223</v>
      </c>
      <c r="CR32" s="24" t="s">
        <v>223</v>
      </c>
      <c r="CS32" s="24" t="s">
        <v>223</v>
      </c>
      <c r="CT32" s="24" t="s">
        <v>223</v>
      </c>
      <c r="CU32" s="24" t="s">
        <v>223</v>
      </c>
      <c r="CV32" s="24" t="s">
        <v>223</v>
      </c>
      <c r="CW32" s="23">
        <v>0</v>
      </c>
      <c r="CX32" s="24" t="s">
        <v>223</v>
      </c>
      <c r="CY32" s="23">
        <v>0</v>
      </c>
      <c r="CZ32" s="23">
        <v>0</v>
      </c>
      <c r="DA32" s="24" t="s">
        <v>223</v>
      </c>
      <c r="DB32" s="24" t="s">
        <v>223</v>
      </c>
      <c r="DC32" s="24" t="s">
        <v>223</v>
      </c>
      <c r="DD32" s="24" t="s">
        <v>223</v>
      </c>
      <c r="DE32" s="24" t="s">
        <v>223</v>
      </c>
      <c r="DF32" s="24" t="s">
        <v>223</v>
      </c>
      <c r="DG32" s="24" t="s">
        <v>223</v>
      </c>
      <c r="DH32" s="24" t="s">
        <v>223</v>
      </c>
      <c r="DI32" s="24" t="s">
        <v>223</v>
      </c>
      <c r="DJ32" s="24" t="s">
        <v>223</v>
      </c>
      <c r="DK32" s="24" t="s">
        <v>223</v>
      </c>
      <c r="DL32" s="24" t="s">
        <v>223</v>
      </c>
      <c r="DM32" s="24" t="s">
        <v>223</v>
      </c>
      <c r="DN32" s="23">
        <v>0</v>
      </c>
      <c r="DO32" s="24" t="s">
        <v>223</v>
      </c>
      <c r="DP32" s="24" t="s">
        <v>223</v>
      </c>
      <c r="DQ32" s="24" t="s">
        <v>223</v>
      </c>
      <c r="DR32" s="24" t="s">
        <v>223</v>
      </c>
      <c r="DS32" s="24" t="s">
        <v>223</v>
      </c>
      <c r="DT32" s="24" t="s">
        <v>223</v>
      </c>
      <c r="DU32" s="24" t="s">
        <v>223</v>
      </c>
      <c r="DV32" s="23">
        <v>0</v>
      </c>
      <c r="DW32" s="24" t="s">
        <v>223</v>
      </c>
      <c r="DX32" s="23">
        <v>0</v>
      </c>
      <c r="DY32" s="23">
        <v>0</v>
      </c>
      <c r="DZ32" s="24" t="s">
        <v>223</v>
      </c>
      <c r="EA32" s="24" t="s">
        <v>223</v>
      </c>
      <c r="EB32" s="24" t="s">
        <v>223</v>
      </c>
      <c r="EC32" s="24" t="s">
        <v>223</v>
      </c>
      <c r="ED32" s="24" t="s">
        <v>223</v>
      </c>
      <c r="EE32" s="24" t="s">
        <v>223</v>
      </c>
      <c r="EF32" s="24" t="s">
        <v>223</v>
      </c>
      <c r="EG32" s="24" t="s">
        <v>223</v>
      </c>
      <c r="EH32" s="24" t="s">
        <v>223</v>
      </c>
      <c r="EI32" s="24" t="s">
        <v>223</v>
      </c>
      <c r="EJ32" s="24" t="s">
        <v>223</v>
      </c>
      <c r="EK32" s="24" t="s">
        <v>223</v>
      </c>
      <c r="EL32" s="23">
        <v>0</v>
      </c>
      <c r="EM32" s="24" t="s">
        <v>223</v>
      </c>
      <c r="EN32" s="24" t="s">
        <v>223</v>
      </c>
      <c r="EO32" s="24" t="s">
        <v>223</v>
      </c>
      <c r="EP32" s="23">
        <v>0</v>
      </c>
      <c r="EQ32" s="24" t="s">
        <v>223</v>
      </c>
      <c r="ER32" s="24" t="s">
        <v>223</v>
      </c>
      <c r="ES32" s="24" t="s">
        <v>223</v>
      </c>
      <c r="ET32" s="24" t="s">
        <v>223</v>
      </c>
      <c r="EU32" s="23">
        <v>0</v>
      </c>
      <c r="EV32" s="24" t="s">
        <v>223</v>
      </c>
      <c r="EW32" s="23">
        <v>0</v>
      </c>
      <c r="EX32" s="23">
        <v>0</v>
      </c>
      <c r="EY32" s="23">
        <v>0</v>
      </c>
      <c r="EZ32" s="24" t="s">
        <v>223</v>
      </c>
      <c r="FA32" s="24" t="s">
        <v>223</v>
      </c>
      <c r="FB32" s="24" t="s">
        <v>223</v>
      </c>
      <c r="FC32" s="23">
        <v>0</v>
      </c>
      <c r="FD32" s="24" t="s">
        <v>223</v>
      </c>
      <c r="FE32" s="24" t="s">
        <v>223</v>
      </c>
      <c r="FF32" s="24" t="s">
        <v>223</v>
      </c>
      <c r="FG32" s="23">
        <v>0</v>
      </c>
      <c r="FH32" s="23">
        <v>0</v>
      </c>
      <c r="FI32" s="23">
        <v>0</v>
      </c>
      <c r="FJ32" s="24" t="s">
        <v>223</v>
      </c>
      <c r="FK32" s="24" t="s">
        <v>223</v>
      </c>
      <c r="FL32" s="24" t="s">
        <v>223</v>
      </c>
      <c r="FM32" s="24" t="s">
        <v>223</v>
      </c>
      <c r="FN32" s="23">
        <v>0</v>
      </c>
      <c r="FO32" s="23">
        <v>0</v>
      </c>
      <c r="FP32" s="24" t="s">
        <v>223</v>
      </c>
      <c r="FQ32" s="24" t="s">
        <v>223</v>
      </c>
      <c r="FR32" s="24" t="s">
        <v>223</v>
      </c>
      <c r="FS32" s="23">
        <v>0</v>
      </c>
      <c r="FT32" s="23">
        <v>0</v>
      </c>
      <c r="FU32" s="24" t="s">
        <v>223</v>
      </c>
      <c r="FV32" s="23">
        <v>0</v>
      </c>
      <c r="FW32" s="23">
        <v>1505</v>
      </c>
      <c r="FX32" s="23">
        <v>614</v>
      </c>
      <c r="FY32" s="23">
        <v>0</v>
      </c>
      <c r="FZ32" s="23">
        <v>0</v>
      </c>
      <c r="GA32" s="23">
        <v>0</v>
      </c>
      <c r="GB32" s="23">
        <v>83</v>
      </c>
      <c r="GC32" s="23">
        <v>372</v>
      </c>
      <c r="GD32" s="23">
        <v>271</v>
      </c>
      <c r="GE32" s="23">
        <v>13</v>
      </c>
      <c r="GF32" s="23">
        <v>0</v>
      </c>
      <c r="GG32" s="23">
        <v>0</v>
      </c>
      <c r="GH32" s="23">
        <v>0</v>
      </c>
      <c r="GI32" s="23">
        <v>144</v>
      </c>
      <c r="GJ32" s="23">
        <v>0</v>
      </c>
      <c r="GK32" s="23">
        <v>0</v>
      </c>
      <c r="GL32" s="24" t="s">
        <v>223</v>
      </c>
      <c r="GM32" s="24" t="s">
        <v>223</v>
      </c>
      <c r="GN32" s="24" t="s">
        <v>223</v>
      </c>
      <c r="GO32" s="23">
        <v>0</v>
      </c>
      <c r="GP32" s="23">
        <v>0</v>
      </c>
      <c r="GQ32" s="23">
        <v>0</v>
      </c>
      <c r="GR32" s="23">
        <v>0</v>
      </c>
      <c r="GS32" s="23">
        <v>0</v>
      </c>
      <c r="GT32" s="23">
        <v>0</v>
      </c>
      <c r="GU32" s="23">
        <v>8</v>
      </c>
    </row>
    <row r="33" spans="1:203" ht="13.5" customHeight="1" x14ac:dyDescent="0.55000000000000004">
      <c r="A33" s="21" t="s">
        <v>44</v>
      </c>
      <c r="B33" s="22" t="s">
        <v>97</v>
      </c>
      <c r="C33" s="21" t="s">
        <v>98</v>
      </c>
      <c r="D33" s="23">
        <v>939</v>
      </c>
      <c r="E33" s="23">
        <v>0</v>
      </c>
      <c r="F33" s="23">
        <v>0</v>
      </c>
      <c r="G33" s="23">
        <v>0</v>
      </c>
      <c r="H33" s="23">
        <v>0</v>
      </c>
      <c r="I33" s="23">
        <v>192</v>
      </c>
      <c r="J33" s="23">
        <v>99</v>
      </c>
      <c r="K33" s="23">
        <v>136</v>
      </c>
      <c r="L33" s="23">
        <v>0</v>
      </c>
      <c r="M33" s="23">
        <v>335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177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4" t="s">
        <v>223</v>
      </c>
      <c r="AQ33" s="24" t="s">
        <v>223</v>
      </c>
      <c r="AR33" s="23">
        <v>0</v>
      </c>
      <c r="AS33" s="24" t="s">
        <v>223</v>
      </c>
      <c r="AT33" s="24" t="s">
        <v>223</v>
      </c>
      <c r="AU33" s="23">
        <v>0</v>
      </c>
      <c r="AV33" s="24" t="s">
        <v>223</v>
      </c>
      <c r="AW33" s="23">
        <v>0</v>
      </c>
      <c r="AX33" s="24" t="s">
        <v>223</v>
      </c>
      <c r="AY33" s="23">
        <v>0</v>
      </c>
      <c r="AZ33" s="24" t="s">
        <v>223</v>
      </c>
      <c r="BA33" s="23">
        <v>0</v>
      </c>
      <c r="BB33" s="23">
        <v>94</v>
      </c>
      <c r="BC33" s="23">
        <v>0</v>
      </c>
      <c r="BD33" s="23">
        <v>0</v>
      </c>
      <c r="BE33" s="23">
        <v>0</v>
      </c>
      <c r="BF33" s="23">
        <v>0</v>
      </c>
      <c r="BG33" s="23">
        <v>92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4" t="s">
        <v>223</v>
      </c>
      <c r="BP33" s="24" t="s">
        <v>223</v>
      </c>
      <c r="BQ33" s="24" t="s">
        <v>223</v>
      </c>
      <c r="BR33" s="24" t="s">
        <v>223</v>
      </c>
      <c r="BS33" s="24" t="s">
        <v>223</v>
      </c>
      <c r="BT33" s="24" t="s">
        <v>223</v>
      </c>
      <c r="BU33" s="24" t="s">
        <v>223</v>
      </c>
      <c r="BV33" s="24" t="s">
        <v>223</v>
      </c>
      <c r="BW33" s="24" t="s">
        <v>223</v>
      </c>
      <c r="BX33" s="23">
        <v>0</v>
      </c>
      <c r="BY33" s="24" t="s">
        <v>223</v>
      </c>
      <c r="BZ33" s="23">
        <v>2</v>
      </c>
      <c r="CA33" s="23">
        <v>0</v>
      </c>
      <c r="CB33" s="24" t="s">
        <v>223</v>
      </c>
      <c r="CC33" s="24" t="s">
        <v>223</v>
      </c>
      <c r="CD33" s="24" t="s">
        <v>223</v>
      </c>
      <c r="CE33" s="24" t="s">
        <v>223</v>
      </c>
      <c r="CF33" s="24" t="s">
        <v>223</v>
      </c>
      <c r="CG33" s="24" t="s">
        <v>223</v>
      </c>
      <c r="CH33" s="24" t="s">
        <v>223</v>
      </c>
      <c r="CI33" s="24" t="s">
        <v>223</v>
      </c>
      <c r="CJ33" s="24" t="s">
        <v>223</v>
      </c>
      <c r="CK33" s="24" t="s">
        <v>223</v>
      </c>
      <c r="CL33" s="24" t="s">
        <v>223</v>
      </c>
      <c r="CM33" s="24" t="s">
        <v>223</v>
      </c>
      <c r="CN33" s="23">
        <v>0</v>
      </c>
      <c r="CO33" s="24" t="s">
        <v>223</v>
      </c>
      <c r="CP33" s="24" t="s">
        <v>223</v>
      </c>
      <c r="CQ33" s="24" t="s">
        <v>223</v>
      </c>
      <c r="CR33" s="24" t="s">
        <v>223</v>
      </c>
      <c r="CS33" s="24" t="s">
        <v>223</v>
      </c>
      <c r="CT33" s="24" t="s">
        <v>223</v>
      </c>
      <c r="CU33" s="24" t="s">
        <v>223</v>
      </c>
      <c r="CV33" s="24" t="s">
        <v>223</v>
      </c>
      <c r="CW33" s="23">
        <v>0</v>
      </c>
      <c r="CX33" s="24" t="s">
        <v>223</v>
      </c>
      <c r="CY33" s="23">
        <v>0</v>
      </c>
      <c r="CZ33" s="23">
        <v>0</v>
      </c>
      <c r="DA33" s="24" t="s">
        <v>223</v>
      </c>
      <c r="DB33" s="24" t="s">
        <v>223</v>
      </c>
      <c r="DC33" s="24" t="s">
        <v>223</v>
      </c>
      <c r="DD33" s="24" t="s">
        <v>223</v>
      </c>
      <c r="DE33" s="24" t="s">
        <v>223</v>
      </c>
      <c r="DF33" s="24" t="s">
        <v>223</v>
      </c>
      <c r="DG33" s="24" t="s">
        <v>223</v>
      </c>
      <c r="DH33" s="24" t="s">
        <v>223</v>
      </c>
      <c r="DI33" s="24" t="s">
        <v>223</v>
      </c>
      <c r="DJ33" s="24" t="s">
        <v>223</v>
      </c>
      <c r="DK33" s="24" t="s">
        <v>223</v>
      </c>
      <c r="DL33" s="24" t="s">
        <v>223</v>
      </c>
      <c r="DM33" s="24" t="s">
        <v>223</v>
      </c>
      <c r="DN33" s="23">
        <v>0</v>
      </c>
      <c r="DO33" s="24" t="s">
        <v>223</v>
      </c>
      <c r="DP33" s="24" t="s">
        <v>223</v>
      </c>
      <c r="DQ33" s="24" t="s">
        <v>223</v>
      </c>
      <c r="DR33" s="24" t="s">
        <v>223</v>
      </c>
      <c r="DS33" s="24" t="s">
        <v>223</v>
      </c>
      <c r="DT33" s="24" t="s">
        <v>223</v>
      </c>
      <c r="DU33" s="24" t="s">
        <v>223</v>
      </c>
      <c r="DV33" s="23">
        <v>0</v>
      </c>
      <c r="DW33" s="24" t="s">
        <v>223</v>
      </c>
      <c r="DX33" s="23">
        <v>0</v>
      </c>
      <c r="DY33" s="23">
        <v>0</v>
      </c>
      <c r="DZ33" s="24" t="s">
        <v>223</v>
      </c>
      <c r="EA33" s="24" t="s">
        <v>223</v>
      </c>
      <c r="EB33" s="24" t="s">
        <v>223</v>
      </c>
      <c r="EC33" s="24" t="s">
        <v>223</v>
      </c>
      <c r="ED33" s="24" t="s">
        <v>223</v>
      </c>
      <c r="EE33" s="24" t="s">
        <v>223</v>
      </c>
      <c r="EF33" s="24" t="s">
        <v>223</v>
      </c>
      <c r="EG33" s="24" t="s">
        <v>223</v>
      </c>
      <c r="EH33" s="24" t="s">
        <v>223</v>
      </c>
      <c r="EI33" s="24" t="s">
        <v>223</v>
      </c>
      <c r="EJ33" s="24" t="s">
        <v>223</v>
      </c>
      <c r="EK33" s="24" t="s">
        <v>223</v>
      </c>
      <c r="EL33" s="23">
        <v>0</v>
      </c>
      <c r="EM33" s="24" t="s">
        <v>223</v>
      </c>
      <c r="EN33" s="24" t="s">
        <v>223</v>
      </c>
      <c r="EO33" s="24" t="s">
        <v>223</v>
      </c>
      <c r="EP33" s="23">
        <v>0</v>
      </c>
      <c r="EQ33" s="24" t="s">
        <v>223</v>
      </c>
      <c r="ER33" s="24" t="s">
        <v>223</v>
      </c>
      <c r="ES33" s="24" t="s">
        <v>223</v>
      </c>
      <c r="ET33" s="24" t="s">
        <v>223</v>
      </c>
      <c r="EU33" s="23">
        <v>0</v>
      </c>
      <c r="EV33" s="24" t="s">
        <v>223</v>
      </c>
      <c r="EW33" s="23">
        <v>0</v>
      </c>
      <c r="EX33" s="23">
        <v>0</v>
      </c>
      <c r="EY33" s="23">
        <v>0</v>
      </c>
      <c r="EZ33" s="24" t="s">
        <v>223</v>
      </c>
      <c r="FA33" s="24" t="s">
        <v>223</v>
      </c>
      <c r="FB33" s="24" t="s">
        <v>223</v>
      </c>
      <c r="FC33" s="23">
        <v>0</v>
      </c>
      <c r="FD33" s="24" t="s">
        <v>223</v>
      </c>
      <c r="FE33" s="24" t="s">
        <v>223</v>
      </c>
      <c r="FF33" s="24" t="s">
        <v>223</v>
      </c>
      <c r="FG33" s="23">
        <v>0</v>
      </c>
      <c r="FH33" s="23">
        <v>0</v>
      </c>
      <c r="FI33" s="23">
        <v>0</v>
      </c>
      <c r="FJ33" s="24" t="s">
        <v>223</v>
      </c>
      <c r="FK33" s="24" t="s">
        <v>223</v>
      </c>
      <c r="FL33" s="24" t="s">
        <v>223</v>
      </c>
      <c r="FM33" s="24" t="s">
        <v>223</v>
      </c>
      <c r="FN33" s="23">
        <v>0</v>
      </c>
      <c r="FO33" s="23">
        <v>0</v>
      </c>
      <c r="FP33" s="24" t="s">
        <v>223</v>
      </c>
      <c r="FQ33" s="24" t="s">
        <v>223</v>
      </c>
      <c r="FR33" s="24" t="s">
        <v>223</v>
      </c>
      <c r="FS33" s="23">
        <v>0</v>
      </c>
      <c r="FT33" s="23">
        <v>0</v>
      </c>
      <c r="FU33" s="24" t="s">
        <v>223</v>
      </c>
      <c r="FV33" s="23">
        <v>0</v>
      </c>
      <c r="FW33" s="23">
        <v>845</v>
      </c>
      <c r="FX33" s="23">
        <v>0</v>
      </c>
      <c r="FY33" s="23">
        <v>0</v>
      </c>
      <c r="FZ33" s="23">
        <v>0</v>
      </c>
      <c r="GA33" s="23">
        <v>0</v>
      </c>
      <c r="GB33" s="23">
        <v>100</v>
      </c>
      <c r="GC33" s="23">
        <v>99</v>
      </c>
      <c r="GD33" s="23">
        <v>136</v>
      </c>
      <c r="GE33" s="23">
        <v>0</v>
      </c>
      <c r="GF33" s="23">
        <v>335</v>
      </c>
      <c r="GG33" s="23">
        <v>0</v>
      </c>
      <c r="GH33" s="23">
        <v>0</v>
      </c>
      <c r="GI33" s="23">
        <v>0</v>
      </c>
      <c r="GJ33" s="23">
        <v>0</v>
      </c>
      <c r="GK33" s="23">
        <v>0</v>
      </c>
      <c r="GL33" s="24" t="s">
        <v>223</v>
      </c>
      <c r="GM33" s="24" t="s">
        <v>223</v>
      </c>
      <c r="GN33" s="24" t="s">
        <v>223</v>
      </c>
      <c r="GO33" s="23">
        <v>0</v>
      </c>
      <c r="GP33" s="23">
        <v>0</v>
      </c>
      <c r="GQ33" s="23">
        <v>0</v>
      </c>
      <c r="GR33" s="23">
        <v>0</v>
      </c>
      <c r="GS33" s="23">
        <v>0</v>
      </c>
      <c r="GT33" s="23">
        <v>0</v>
      </c>
      <c r="GU33" s="23">
        <v>175</v>
      </c>
    </row>
    <row r="34" spans="1:203" ht="13.5" customHeight="1" x14ac:dyDescent="0.55000000000000004">
      <c r="A34" s="21" t="s">
        <v>44</v>
      </c>
      <c r="B34" s="22" t="s">
        <v>99</v>
      </c>
      <c r="C34" s="21" t="s">
        <v>100</v>
      </c>
      <c r="D34" s="23">
        <v>575</v>
      </c>
      <c r="E34" s="23">
        <v>0</v>
      </c>
      <c r="F34" s="23">
        <v>0</v>
      </c>
      <c r="G34" s="23">
        <v>0</v>
      </c>
      <c r="H34" s="23">
        <v>0</v>
      </c>
      <c r="I34" s="23">
        <v>303</v>
      </c>
      <c r="J34" s="23">
        <v>192</v>
      </c>
      <c r="K34" s="23">
        <v>80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170</v>
      </c>
      <c r="AD34" s="23">
        <v>0</v>
      </c>
      <c r="AE34" s="23">
        <v>0</v>
      </c>
      <c r="AF34" s="23">
        <v>0</v>
      </c>
      <c r="AG34" s="23">
        <v>0</v>
      </c>
      <c r="AH34" s="23">
        <v>170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4" t="s">
        <v>223</v>
      </c>
      <c r="AQ34" s="24" t="s">
        <v>223</v>
      </c>
      <c r="AR34" s="23">
        <v>0</v>
      </c>
      <c r="AS34" s="24" t="s">
        <v>223</v>
      </c>
      <c r="AT34" s="24" t="s">
        <v>223</v>
      </c>
      <c r="AU34" s="23">
        <v>0</v>
      </c>
      <c r="AV34" s="24" t="s">
        <v>223</v>
      </c>
      <c r="AW34" s="23">
        <v>0</v>
      </c>
      <c r="AX34" s="24" t="s">
        <v>223</v>
      </c>
      <c r="AY34" s="23">
        <v>0</v>
      </c>
      <c r="AZ34" s="24" t="s">
        <v>223</v>
      </c>
      <c r="BA34" s="23">
        <v>0</v>
      </c>
      <c r="BB34" s="23">
        <v>78</v>
      </c>
      <c r="BC34" s="23">
        <v>0</v>
      </c>
      <c r="BD34" s="23">
        <v>0</v>
      </c>
      <c r="BE34" s="23">
        <v>0</v>
      </c>
      <c r="BF34" s="23">
        <v>0</v>
      </c>
      <c r="BG34" s="23">
        <v>78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4" t="s">
        <v>223</v>
      </c>
      <c r="BP34" s="24" t="s">
        <v>223</v>
      </c>
      <c r="BQ34" s="24" t="s">
        <v>223</v>
      </c>
      <c r="BR34" s="24" t="s">
        <v>223</v>
      </c>
      <c r="BS34" s="24" t="s">
        <v>223</v>
      </c>
      <c r="BT34" s="24" t="s">
        <v>223</v>
      </c>
      <c r="BU34" s="24" t="s">
        <v>223</v>
      </c>
      <c r="BV34" s="24" t="s">
        <v>223</v>
      </c>
      <c r="BW34" s="24" t="s">
        <v>223</v>
      </c>
      <c r="BX34" s="23">
        <v>0</v>
      </c>
      <c r="BY34" s="24" t="s">
        <v>223</v>
      </c>
      <c r="BZ34" s="23">
        <v>0</v>
      </c>
      <c r="CA34" s="23">
        <v>0</v>
      </c>
      <c r="CB34" s="24" t="s">
        <v>223</v>
      </c>
      <c r="CC34" s="24" t="s">
        <v>223</v>
      </c>
      <c r="CD34" s="24" t="s">
        <v>223</v>
      </c>
      <c r="CE34" s="24" t="s">
        <v>223</v>
      </c>
      <c r="CF34" s="24" t="s">
        <v>223</v>
      </c>
      <c r="CG34" s="24" t="s">
        <v>223</v>
      </c>
      <c r="CH34" s="24" t="s">
        <v>223</v>
      </c>
      <c r="CI34" s="24" t="s">
        <v>223</v>
      </c>
      <c r="CJ34" s="24" t="s">
        <v>223</v>
      </c>
      <c r="CK34" s="24" t="s">
        <v>223</v>
      </c>
      <c r="CL34" s="24" t="s">
        <v>223</v>
      </c>
      <c r="CM34" s="24" t="s">
        <v>223</v>
      </c>
      <c r="CN34" s="23">
        <v>0</v>
      </c>
      <c r="CO34" s="24" t="s">
        <v>223</v>
      </c>
      <c r="CP34" s="24" t="s">
        <v>223</v>
      </c>
      <c r="CQ34" s="24" t="s">
        <v>223</v>
      </c>
      <c r="CR34" s="24" t="s">
        <v>223</v>
      </c>
      <c r="CS34" s="24" t="s">
        <v>223</v>
      </c>
      <c r="CT34" s="24" t="s">
        <v>223</v>
      </c>
      <c r="CU34" s="24" t="s">
        <v>223</v>
      </c>
      <c r="CV34" s="24" t="s">
        <v>223</v>
      </c>
      <c r="CW34" s="23">
        <v>0</v>
      </c>
      <c r="CX34" s="24" t="s">
        <v>223</v>
      </c>
      <c r="CY34" s="23">
        <v>0</v>
      </c>
      <c r="CZ34" s="23">
        <v>0</v>
      </c>
      <c r="DA34" s="24" t="s">
        <v>223</v>
      </c>
      <c r="DB34" s="24" t="s">
        <v>223</v>
      </c>
      <c r="DC34" s="24" t="s">
        <v>223</v>
      </c>
      <c r="DD34" s="24" t="s">
        <v>223</v>
      </c>
      <c r="DE34" s="24" t="s">
        <v>223</v>
      </c>
      <c r="DF34" s="24" t="s">
        <v>223</v>
      </c>
      <c r="DG34" s="24" t="s">
        <v>223</v>
      </c>
      <c r="DH34" s="24" t="s">
        <v>223</v>
      </c>
      <c r="DI34" s="24" t="s">
        <v>223</v>
      </c>
      <c r="DJ34" s="24" t="s">
        <v>223</v>
      </c>
      <c r="DK34" s="24" t="s">
        <v>223</v>
      </c>
      <c r="DL34" s="24" t="s">
        <v>223</v>
      </c>
      <c r="DM34" s="24" t="s">
        <v>223</v>
      </c>
      <c r="DN34" s="23">
        <v>0</v>
      </c>
      <c r="DO34" s="24" t="s">
        <v>223</v>
      </c>
      <c r="DP34" s="24" t="s">
        <v>223</v>
      </c>
      <c r="DQ34" s="24" t="s">
        <v>223</v>
      </c>
      <c r="DR34" s="24" t="s">
        <v>223</v>
      </c>
      <c r="DS34" s="24" t="s">
        <v>223</v>
      </c>
      <c r="DT34" s="24" t="s">
        <v>223</v>
      </c>
      <c r="DU34" s="24" t="s">
        <v>223</v>
      </c>
      <c r="DV34" s="23">
        <v>0</v>
      </c>
      <c r="DW34" s="24" t="s">
        <v>223</v>
      </c>
      <c r="DX34" s="23">
        <v>0</v>
      </c>
      <c r="DY34" s="23">
        <v>0</v>
      </c>
      <c r="DZ34" s="24" t="s">
        <v>223</v>
      </c>
      <c r="EA34" s="24" t="s">
        <v>223</v>
      </c>
      <c r="EB34" s="24" t="s">
        <v>223</v>
      </c>
      <c r="EC34" s="24" t="s">
        <v>223</v>
      </c>
      <c r="ED34" s="24" t="s">
        <v>223</v>
      </c>
      <c r="EE34" s="24" t="s">
        <v>223</v>
      </c>
      <c r="EF34" s="24" t="s">
        <v>223</v>
      </c>
      <c r="EG34" s="24" t="s">
        <v>223</v>
      </c>
      <c r="EH34" s="24" t="s">
        <v>223</v>
      </c>
      <c r="EI34" s="24" t="s">
        <v>223</v>
      </c>
      <c r="EJ34" s="24" t="s">
        <v>223</v>
      </c>
      <c r="EK34" s="24" t="s">
        <v>223</v>
      </c>
      <c r="EL34" s="23">
        <v>0</v>
      </c>
      <c r="EM34" s="24" t="s">
        <v>223</v>
      </c>
      <c r="EN34" s="24" t="s">
        <v>223</v>
      </c>
      <c r="EO34" s="24" t="s">
        <v>223</v>
      </c>
      <c r="EP34" s="23">
        <v>0</v>
      </c>
      <c r="EQ34" s="24" t="s">
        <v>223</v>
      </c>
      <c r="ER34" s="24" t="s">
        <v>223</v>
      </c>
      <c r="ES34" s="24" t="s">
        <v>223</v>
      </c>
      <c r="ET34" s="24" t="s">
        <v>223</v>
      </c>
      <c r="EU34" s="23">
        <v>0</v>
      </c>
      <c r="EV34" s="24" t="s">
        <v>223</v>
      </c>
      <c r="EW34" s="23">
        <v>0</v>
      </c>
      <c r="EX34" s="23">
        <v>0</v>
      </c>
      <c r="EY34" s="23">
        <v>0</v>
      </c>
      <c r="EZ34" s="24" t="s">
        <v>223</v>
      </c>
      <c r="FA34" s="24" t="s">
        <v>223</v>
      </c>
      <c r="FB34" s="24" t="s">
        <v>223</v>
      </c>
      <c r="FC34" s="23">
        <v>0</v>
      </c>
      <c r="FD34" s="24" t="s">
        <v>223</v>
      </c>
      <c r="FE34" s="24" t="s">
        <v>223</v>
      </c>
      <c r="FF34" s="24" t="s">
        <v>223</v>
      </c>
      <c r="FG34" s="23">
        <v>0</v>
      </c>
      <c r="FH34" s="23">
        <v>0</v>
      </c>
      <c r="FI34" s="23">
        <v>0</v>
      </c>
      <c r="FJ34" s="24" t="s">
        <v>223</v>
      </c>
      <c r="FK34" s="24" t="s">
        <v>223</v>
      </c>
      <c r="FL34" s="24" t="s">
        <v>223</v>
      </c>
      <c r="FM34" s="24" t="s">
        <v>223</v>
      </c>
      <c r="FN34" s="23">
        <v>0</v>
      </c>
      <c r="FO34" s="23">
        <v>0</v>
      </c>
      <c r="FP34" s="24" t="s">
        <v>223</v>
      </c>
      <c r="FQ34" s="24" t="s">
        <v>223</v>
      </c>
      <c r="FR34" s="24" t="s">
        <v>223</v>
      </c>
      <c r="FS34" s="23">
        <v>0</v>
      </c>
      <c r="FT34" s="23">
        <v>0</v>
      </c>
      <c r="FU34" s="24" t="s">
        <v>223</v>
      </c>
      <c r="FV34" s="23">
        <v>0</v>
      </c>
      <c r="FW34" s="23">
        <v>327</v>
      </c>
      <c r="FX34" s="23">
        <v>0</v>
      </c>
      <c r="FY34" s="23">
        <v>0</v>
      </c>
      <c r="FZ34" s="23">
        <v>0</v>
      </c>
      <c r="GA34" s="23">
        <v>0</v>
      </c>
      <c r="GB34" s="23">
        <v>55</v>
      </c>
      <c r="GC34" s="23">
        <v>192</v>
      </c>
      <c r="GD34" s="23">
        <v>80</v>
      </c>
      <c r="GE34" s="23">
        <v>0</v>
      </c>
      <c r="GF34" s="23">
        <v>0</v>
      </c>
      <c r="GG34" s="23">
        <v>0</v>
      </c>
      <c r="GH34" s="23">
        <v>0</v>
      </c>
      <c r="GI34" s="23">
        <v>0</v>
      </c>
      <c r="GJ34" s="23">
        <v>0</v>
      </c>
      <c r="GK34" s="23">
        <v>0</v>
      </c>
      <c r="GL34" s="24" t="s">
        <v>223</v>
      </c>
      <c r="GM34" s="24" t="s">
        <v>223</v>
      </c>
      <c r="GN34" s="24" t="s">
        <v>223</v>
      </c>
      <c r="GO34" s="23">
        <v>0</v>
      </c>
      <c r="GP34" s="23">
        <v>0</v>
      </c>
      <c r="GQ34" s="23">
        <v>0</v>
      </c>
      <c r="GR34" s="23">
        <v>0</v>
      </c>
      <c r="GS34" s="23">
        <v>0</v>
      </c>
      <c r="GT34" s="23">
        <v>0</v>
      </c>
      <c r="GU34" s="23">
        <v>0</v>
      </c>
    </row>
    <row r="35" spans="1:203" ht="13.5" customHeight="1" x14ac:dyDescent="0.55000000000000004">
      <c r="A35" s="21" t="s">
        <v>44</v>
      </c>
      <c r="B35" s="22" t="s">
        <v>101</v>
      </c>
      <c r="C35" s="21" t="s">
        <v>102</v>
      </c>
      <c r="D35" s="23">
        <v>6581</v>
      </c>
      <c r="E35" s="23">
        <v>2</v>
      </c>
      <c r="F35" s="23">
        <v>0</v>
      </c>
      <c r="G35" s="23">
        <v>0</v>
      </c>
      <c r="H35" s="23">
        <v>0</v>
      </c>
      <c r="I35" s="23">
        <v>1518</v>
      </c>
      <c r="J35" s="23">
        <v>1648</v>
      </c>
      <c r="K35" s="23">
        <v>1034</v>
      </c>
      <c r="L35" s="23">
        <v>0</v>
      </c>
      <c r="M35" s="23">
        <v>2379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36</v>
      </c>
      <c r="AD35" s="23">
        <v>2</v>
      </c>
      <c r="AE35" s="23">
        <v>0</v>
      </c>
      <c r="AF35" s="23">
        <v>0</v>
      </c>
      <c r="AG35" s="23">
        <v>0</v>
      </c>
      <c r="AH35" s="23">
        <v>34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4" t="s">
        <v>223</v>
      </c>
      <c r="AQ35" s="24" t="s">
        <v>223</v>
      </c>
      <c r="AR35" s="23">
        <v>0</v>
      </c>
      <c r="AS35" s="24" t="s">
        <v>223</v>
      </c>
      <c r="AT35" s="24" t="s">
        <v>223</v>
      </c>
      <c r="AU35" s="23">
        <v>0</v>
      </c>
      <c r="AV35" s="24" t="s">
        <v>223</v>
      </c>
      <c r="AW35" s="23">
        <v>0</v>
      </c>
      <c r="AX35" s="24" t="s">
        <v>223</v>
      </c>
      <c r="AY35" s="23">
        <v>0</v>
      </c>
      <c r="AZ35" s="24" t="s">
        <v>223</v>
      </c>
      <c r="BA35" s="23">
        <v>0</v>
      </c>
      <c r="BB35" s="23">
        <v>925</v>
      </c>
      <c r="BC35" s="23">
        <v>0</v>
      </c>
      <c r="BD35" s="23">
        <v>0</v>
      </c>
      <c r="BE35" s="23">
        <v>0</v>
      </c>
      <c r="BF35" s="23">
        <v>0</v>
      </c>
      <c r="BG35" s="23">
        <v>925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4" t="s">
        <v>223</v>
      </c>
      <c r="BP35" s="24" t="s">
        <v>223</v>
      </c>
      <c r="BQ35" s="24" t="s">
        <v>223</v>
      </c>
      <c r="BR35" s="24" t="s">
        <v>223</v>
      </c>
      <c r="BS35" s="24" t="s">
        <v>223</v>
      </c>
      <c r="BT35" s="24" t="s">
        <v>223</v>
      </c>
      <c r="BU35" s="24" t="s">
        <v>223</v>
      </c>
      <c r="BV35" s="24" t="s">
        <v>223</v>
      </c>
      <c r="BW35" s="24" t="s">
        <v>223</v>
      </c>
      <c r="BX35" s="23">
        <v>0</v>
      </c>
      <c r="BY35" s="24" t="s">
        <v>223</v>
      </c>
      <c r="BZ35" s="23">
        <v>0</v>
      </c>
      <c r="CA35" s="23">
        <v>0</v>
      </c>
      <c r="CB35" s="24" t="s">
        <v>223</v>
      </c>
      <c r="CC35" s="24" t="s">
        <v>223</v>
      </c>
      <c r="CD35" s="24" t="s">
        <v>223</v>
      </c>
      <c r="CE35" s="24" t="s">
        <v>223</v>
      </c>
      <c r="CF35" s="24" t="s">
        <v>223</v>
      </c>
      <c r="CG35" s="24" t="s">
        <v>223</v>
      </c>
      <c r="CH35" s="24" t="s">
        <v>223</v>
      </c>
      <c r="CI35" s="24" t="s">
        <v>223</v>
      </c>
      <c r="CJ35" s="24" t="s">
        <v>223</v>
      </c>
      <c r="CK35" s="24" t="s">
        <v>223</v>
      </c>
      <c r="CL35" s="24" t="s">
        <v>223</v>
      </c>
      <c r="CM35" s="24" t="s">
        <v>223</v>
      </c>
      <c r="CN35" s="23">
        <v>0</v>
      </c>
      <c r="CO35" s="24" t="s">
        <v>223</v>
      </c>
      <c r="CP35" s="24" t="s">
        <v>223</v>
      </c>
      <c r="CQ35" s="24" t="s">
        <v>223</v>
      </c>
      <c r="CR35" s="24" t="s">
        <v>223</v>
      </c>
      <c r="CS35" s="24" t="s">
        <v>223</v>
      </c>
      <c r="CT35" s="24" t="s">
        <v>223</v>
      </c>
      <c r="CU35" s="24" t="s">
        <v>223</v>
      </c>
      <c r="CV35" s="24" t="s">
        <v>223</v>
      </c>
      <c r="CW35" s="23">
        <v>0</v>
      </c>
      <c r="CX35" s="24" t="s">
        <v>223</v>
      </c>
      <c r="CY35" s="23">
        <v>0</v>
      </c>
      <c r="CZ35" s="23">
        <v>0</v>
      </c>
      <c r="DA35" s="24" t="s">
        <v>223</v>
      </c>
      <c r="DB35" s="24" t="s">
        <v>223</v>
      </c>
      <c r="DC35" s="24" t="s">
        <v>223</v>
      </c>
      <c r="DD35" s="24" t="s">
        <v>223</v>
      </c>
      <c r="DE35" s="24" t="s">
        <v>223</v>
      </c>
      <c r="DF35" s="24" t="s">
        <v>223</v>
      </c>
      <c r="DG35" s="24" t="s">
        <v>223</v>
      </c>
      <c r="DH35" s="24" t="s">
        <v>223</v>
      </c>
      <c r="DI35" s="24" t="s">
        <v>223</v>
      </c>
      <c r="DJ35" s="24" t="s">
        <v>223</v>
      </c>
      <c r="DK35" s="24" t="s">
        <v>223</v>
      </c>
      <c r="DL35" s="24" t="s">
        <v>223</v>
      </c>
      <c r="DM35" s="24" t="s">
        <v>223</v>
      </c>
      <c r="DN35" s="23">
        <v>0</v>
      </c>
      <c r="DO35" s="24" t="s">
        <v>223</v>
      </c>
      <c r="DP35" s="24" t="s">
        <v>223</v>
      </c>
      <c r="DQ35" s="24" t="s">
        <v>223</v>
      </c>
      <c r="DR35" s="24" t="s">
        <v>223</v>
      </c>
      <c r="DS35" s="24" t="s">
        <v>223</v>
      </c>
      <c r="DT35" s="24" t="s">
        <v>223</v>
      </c>
      <c r="DU35" s="24" t="s">
        <v>223</v>
      </c>
      <c r="DV35" s="23">
        <v>0</v>
      </c>
      <c r="DW35" s="24" t="s">
        <v>223</v>
      </c>
      <c r="DX35" s="23">
        <v>0</v>
      </c>
      <c r="DY35" s="23">
        <v>0</v>
      </c>
      <c r="DZ35" s="24" t="s">
        <v>223</v>
      </c>
      <c r="EA35" s="24" t="s">
        <v>223</v>
      </c>
      <c r="EB35" s="24" t="s">
        <v>223</v>
      </c>
      <c r="EC35" s="24" t="s">
        <v>223</v>
      </c>
      <c r="ED35" s="24" t="s">
        <v>223</v>
      </c>
      <c r="EE35" s="24" t="s">
        <v>223</v>
      </c>
      <c r="EF35" s="24" t="s">
        <v>223</v>
      </c>
      <c r="EG35" s="24" t="s">
        <v>223</v>
      </c>
      <c r="EH35" s="24" t="s">
        <v>223</v>
      </c>
      <c r="EI35" s="24" t="s">
        <v>223</v>
      </c>
      <c r="EJ35" s="24" t="s">
        <v>223</v>
      </c>
      <c r="EK35" s="24" t="s">
        <v>223</v>
      </c>
      <c r="EL35" s="23">
        <v>0</v>
      </c>
      <c r="EM35" s="24" t="s">
        <v>223</v>
      </c>
      <c r="EN35" s="24" t="s">
        <v>223</v>
      </c>
      <c r="EO35" s="24" t="s">
        <v>223</v>
      </c>
      <c r="EP35" s="23">
        <v>0</v>
      </c>
      <c r="EQ35" s="24" t="s">
        <v>223</v>
      </c>
      <c r="ER35" s="24" t="s">
        <v>223</v>
      </c>
      <c r="ES35" s="24" t="s">
        <v>223</v>
      </c>
      <c r="ET35" s="24" t="s">
        <v>223</v>
      </c>
      <c r="EU35" s="23">
        <v>0</v>
      </c>
      <c r="EV35" s="24" t="s">
        <v>223</v>
      </c>
      <c r="EW35" s="23">
        <v>0</v>
      </c>
      <c r="EX35" s="23">
        <v>0</v>
      </c>
      <c r="EY35" s="23">
        <v>0</v>
      </c>
      <c r="EZ35" s="24" t="s">
        <v>223</v>
      </c>
      <c r="FA35" s="24" t="s">
        <v>223</v>
      </c>
      <c r="FB35" s="24" t="s">
        <v>223</v>
      </c>
      <c r="FC35" s="23">
        <v>0</v>
      </c>
      <c r="FD35" s="24" t="s">
        <v>223</v>
      </c>
      <c r="FE35" s="24" t="s">
        <v>223</v>
      </c>
      <c r="FF35" s="24" t="s">
        <v>223</v>
      </c>
      <c r="FG35" s="23">
        <v>0</v>
      </c>
      <c r="FH35" s="23">
        <v>0</v>
      </c>
      <c r="FI35" s="23">
        <v>0</v>
      </c>
      <c r="FJ35" s="24" t="s">
        <v>223</v>
      </c>
      <c r="FK35" s="24" t="s">
        <v>223</v>
      </c>
      <c r="FL35" s="24" t="s">
        <v>223</v>
      </c>
      <c r="FM35" s="24" t="s">
        <v>223</v>
      </c>
      <c r="FN35" s="23">
        <v>0</v>
      </c>
      <c r="FO35" s="23">
        <v>0</v>
      </c>
      <c r="FP35" s="24" t="s">
        <v>223</v>
      </c>
      <c r="FQ35" s="24" t="s">
        <v>223</v>
      </c>
      <c r="FR35" s="24" t="s">
        <v>223</v>
      </c>
      <c r="FS35" s="23">
        <v>0</v>
      </c>
      <c r="FT35" s="23">
        <v>0</v>
      </c>
      <c r="FU35" s="24" t="s">
        <v>223</v>
      </c>
      <c r="FV35" s="23">
        <v>0</v>
      </c>
      <c r="FW35" s="23">
        <v>5620</v>
      </c>
      <c r="FX35" s="23">
        <v>0</v>
      </c>
      <c r="FY35" s="23">
        <v>0</v>
      </c>
      <c r="FZ35" s="23">
        <v>0</v>
      </c>
      <c r="GA35" s="23">
        <v>0</v>
      </c>
      <c r="GB35" s="23">
        <v>559</v>
      </c>
      <c r="GC35" s="23">
        <v>1648</v>
      </c>
      <c r="GD35" s="23">
        <v>1034</v>
      </c>
      <c r="GE35" s="23">
        <v>0</v>
      </c>
      <c r="GF35" s="23">
        <v>2379</v>
      </c>
      <c r="GG35" s="23">
        <v>0</v>
      </c>
      <c r="GH35" s="23">
        <v>0</v>
      </c>
      <c r="GI35" s="23">
        <v>0</v>
      </c>
      <c r="GJ35" s="23">
        <v>0</v>
      </c>
      <c r="GK35" s="23">
        <v>0</v>
      </c>
      <c r="GL35" s="24" t="s">
        <v>223</v>
      </c>
      <c r="GM35" s="24" t="s">
        <v>223</v>
      </c>
      <c r="GN35" s="24" t="s">
        <v>223</v>
      </c>
      <c r="GO35" s="23">
        <v>0</v>
      </c>
      <c r="GP35" s="23">
        <v>0</v>
      </c>
      <c r="GQ35" s="23">
        <v>0</v>
      </c>
      <c r="GR35" s="23">
        <v>0</v>
      </c>
      <c r="GS35" s="23">
        <v>0</v>
      </c>
      <c r="GT35" s="23">
        <v>0</v>
      </c>
      <c r="GU35" s="23">
        <v>0</v>
      </c>
    </row>
    <row r="36" spans="1:203" ht="13.5" customHeight="1" x14ac:dyDescent="0.55000000000000004">
      <c r="A36" s="21" t="s">
        <v>44</v>
      </c>
      <c r="B36" s="22" t="s">
        <v>103</v>
      </c>
      <c r="C36" s="21" t="s">
        <v>104</v>
      </c>
      <c r="D36" s="23">
        <v>1007</v>
      </c>
      <c r="E36" s="23">
        <v>5</v>
      </c>
      <c r="F36" s="23">
        <v>0</v>
      </c>
      <c r="G36" s="23">
        <v>0</v>
      </c>
      <c r="H36" s="23">
        <v>0</v>
      </c>
      <c r="I36" s="23">
        <v>279</v>
      </c>
      <c r="J36" s="23">
        <v>212</v>
      </c>
      <c r="K36" s="23">
        <v>130</v>
      </c>
      <c r="L36" s="23">
        <v>0</v>
      </c>
      <c r="M36" s="23">
        <v>372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9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4" t="s">
        <v>223</v>
      </c>
      <c r="AQ36" s="24" t="s">
        <v>223</v>
      </c>
      <c r="AR36" s="23">
        <v>0</v>
      </c>
      <c r="AS36" s="24" t="s">
        <v>223</v>
      </c>
      <c r="AT36" s="24" t="s">
        <v>223</v>
      </c>
      <c r="AU36" s="23">
        <v>0</v>
      </c>
      <c r="AV36" s="24" t="s">
        <v>223</v>
      </c>
      <c r="AW36" s="23">
        <v>0</v>
      </c>
      <c r="AX36" s="24" t="s">
        <v>223</v>
      </c>
      <c r="AY36" s="23">
        <v>0</v>
      </c>
      <c r="AZ36" s="24" t="s">
        <v>223</v>
      </c>
      <c r="BA36" s="23">
        <v>0</v>
      </c>
      <c r="BB36" s="23">
        <v>189</v>
      </c>
      <c r="BC36" s="23">
        <v>0</v>
      </c>
      <c r="BD36" s="23">
        <v>0</v>
      </c>
      <c r="BE36" s="23">
        <v>0</v>
      </c>
      <c r="BF36" s="23">
        <v>0</v>
      </c>
      <c r="BG36" s="23">
        <v>189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4" t="s">
        <v>223</v>
      </c>
      <c r="BP36" s="24" t="s">
        <v>223</v>
      </c>
      <c r="BQ36" s="24" t="s">
        <v>223</v>
      </c>
      <c r="BR36" s="24" t="s">
        <v>223</v>
      </c>
      <c r="BS36" s="24" t="s">
        <v>223</v>
      </c>
      <c r="BT36" s="24" t="s">
        <v>223</v>
      </c>
      <c r="BU36" s="24" t="s">
        <v>223</v>
      </c>
      <c r="BV36" s="24" t="s">
        <v>223</v>
      </c>
      <c r="BW36" s="24" t="s">
        <v>223</v>
      </c>
      <c r="BX36" s="23">
        <v>0</v>
      </c>
      <c r="BY36" s="24" t="s">
        <v>223</v>
      </c>
      <c r="BZ36" s="23">
        <v>0</v>
      </c>
      <c r="CA36" s="23">
        <v>0</v>
      </c>
      <c r="CB36" s="24" t="s">
        <v>223</v>
      </c>
      <c r="CC36" s="24" t="s">
        <v>223</v>
      </c>
      <c r="CD36" s="24" t="s">
        <v>223</v>
      </c>
      <c r="CE36" s="24" t="s">
        <v>223</v>
      </c>
      <c r="CF36" s="24" t="s">
        <v>223</v>
      </c>
      <c r="CG36" s="24" t="s">
        <v>223</v>
      </c>
      <c r="CH36" s="24" t="s">
        <v>223</v>
      </c>
      <c r="CI36" s="24" t="s">
        <v>223</v>
      </c>
      <c r="CJ36" s="24" t="s">
        <v>223</v>
      </c>
      <c r="CK36" s="24" t="s">
        <v>223</v>
      </c>
      <c r="CL36" s="24" t="s">
        <v>223</v>
      </c>
      <c r="CM36" s="24" t="s">
        <v>223</v>
      </c>
      <c r="CN36" s="23">
        <v>0</v>
      </c>
      <c r="CO36" s="24" t="s">
        <v>223</v>
      </c>
      <c r="CP36" s="24" t="s">
        <v>223</v>
      </c>
      <c r="CQ36" s="24" t="s">
        <v>223</v>
      </c>
      <c r="CR36" s="24" t="s">
        <v>223</v>
      </c>
      <c r="CS36" s="24" t="s">
        <v>223</v>
      </c>
      <c r="CT36" s="24" t="s">
        <v>223</v>
      </c>
      <c r="CU36" s="24" t="s">
        <v>223</v>
      </c>
      <c r="CV36" s="24" t="s">
        <v>223</v>
      </c>
      <c r="CW36" s="23">
        <v>0</v>
      </c>
      <c r="CX36" s="24" t="s">
        <v>223</v>
      </c>
      <c r="CY36" s="23">
        <v>0</v>
      </c>
      <c r="CZ36" s="23">
        <v>0</v>
      </c>
      <c r="DA36" s="24" t="s">
        <v>223</v>
      </c>
      <c r="DB36" s="24" t="s">
        <v>223</v>
      </c>
      <c r="DC36" s="24" t="s">
        <v>223</v>
      </c>
      <c r="DD36" s="24" t="s">
        <v>223</v>
      </c>
      <c r="DE36" s="24" t="s">
        <v>223</v>
      </c>
      <c r="DF36" s="24" t="s">
        <v>223</v>
      </c>
      <c r="DG36" s="24" t="s">
        <v>223</v>
      </c>
      <c r="DH36" s="24" t="s">
        <v>223</v>
      </c>
      <c r="DI36" s="24" t="s">
        <v>223</v>
      </c>
      <c r="DJ36" s="24" t="s">
        <v>223</v>
      </c>
      <c r="DK36" s="24" t="s">
        <v>223</v>
      </c>
      <c r="DL36" s="24" t="s">
        <v>223</v>
      </c>
      <c r="DM36" s="24" t="s">
        <v>223</v>
      </c>
      <c r="DN36" s="23">
        <v>0</v>
      </c>
      <c r="DO36" s="24" t="s">
        <v>223</v>
      </c>
      <c r="DP36" s="24" t="s">
        <v>223</v>
      </c>
      <c r="DQ36" s="24" t="s">
        <v>223</v>
      </c>
      <c r="DR36" s="24" t="s">
        <v>223</v>
      </c>
      <c r="DS36" s="24" t="s">
        <v>223</v>
      </c>
      <c r="DT36" s="24" t="s">
        <v>223</v>
      </c>
      <c r="DU36" s="24" t="s">
        <v>223</v>
      </c>
      <c r="DV36" s="23">
        <v>0</v>
      </c>
      <c r="DW36" s="24" t="s">
        <v>223</v>
      </c>
      <c r="DX36" s="23">
        <v>0</v>
      </c>
      <c r="DY36" s="23">
        <v>0</v>
      </c>
      <c r="DZ36" s="24" t="s">
        <v>223</v>
      </c>
      <c r="EA36" s="24" t="s">
        <v>223</v>
      </c>
      <c r="EB36" s="24" t="s">
        <v>223</v>
      </c>
      <c r="EC36" s="24" t="s">
        <v>223</v>
      </c>
      <c r="ED36" s="24" t="s">
        <v>223</v>
      </c>
      <c r="EE36" s="24" t="s">
        <v>223</v>
      </c>
      <c r="EF36" s="24" t="s">
        <v>223</v>
      </c>
      <c r="EG36" s="24" t="s">
        <v>223</v>
      </c>
      <c r="EH36" s="24" t="s">
        <v>223</v>
      </c>
      <c r="EI36" s="24" t="s">
        <v>223</v>
      </c>
      <c r="EJ36" s="24" t="s">
        <v>223</v>
      </c>
      <c r="EK36" s="24" t="s">
        <v>223</v>
      </c>
      <c r="EL36" s="23">
        <v>0</v>
      </c>
      <c r="EM36" s="24" t="s">
        <v>223</v>
      </c>
      <c r="EN36" s="24" t="s">
        <v>223</v>
      </c>
      <c r="EO36" s="24" t="s">
        <v>223</v>
      </c>
      <c r="EP36" s="23">
        <v>0</v>
      </c>
      <c r="EQ36" s="24" t="s">
        <v>223</v>
      </c>
      <c r="ER36" s="24" t="s">
        <v>223</v>
      </c>
      <c r="ES36" s="24" t="s">
        <v>223</v>
      </c>
      <c r="ET36" s="24" t="s">
        <v>223</v>
      </c>
      <c r="EU36" s="23">
        <v>0</v>
      </c>
      <c r="EV36" s="24" t="s">
        <v>223</v>
      </c>
      <c r="EW36" s="23">
        <v>0</v>
      </c>
      <c r="EX36" s="23">
        <v>0</v>
      </c>
      <c r="EY36" s="23">
        <v>0</v>
      </c>
      <c r="EZ36" s="24" t="s">
        <v>223</v>
      </c>
      <c r="FA36" s="24" t="s">
        <v>223</v>
      </c>
      <c r="FB36" s="24" t="s">
        <v>223</v>
      </c>
      <c r="FC36" s="23">
        <v>0</v>
      </c>
      <c r="FD36" s="24" t="s">
        <v>223</v>
      </c>
      <c r="FE36" s="24" t="s">
        <v>223</v>
      </c>
      <c r="FF36" s="24" t="s">
        <v>223</v>
      </c>
      <c r="FG36" s="23">
        <v>0</v>
      </c>
      <c r="FH36" s="23">
        <v>0</v>
      </c>
      <c r="FI36" s="23">
        <v>0</v>
      </c>
      <c r="FJ36" s="24" t="s">
        <v>223</v>
      </c>
      <c r="FK36" s="24" t="s">
        <v>223</v>
      </c>
      <c r="FL36" s="24" t="s">
        <v>223</v>
      </c>
      <c r="FM36" s="24" t="s">
        <v>223</v>
      </c>
      <c r="FN36" s="23">
        <v>0</v>
      </c>
      <c r="FO36" s="23">
        <v>0</v>
      </c>
      <c r="FP36" s="24" t="s">
        <v>223</v>
      </c>
      <c r="FQ36" s="24" t="s">
        <v>223</v>
      </c>
      <c r="FR36" s="24" t="s">
        <v>223</v>
      </c>
      <c r="FS36" s="23">
        <v>0</v>
      </c>
      <c r="FT36" s="23">
        <v>0</v>
      </c>
      <c r="FU36" s="24" t="s">
        <v>223</v>
      </c>
      <c r="FV36" s="23">
        <v>0</v>
      </c>
      <c r="FW36" s="23">
        <v>818</v>
      </c>
      <c r="FX36" s="23">
        <v>5</v>
      </c>
      <c r="FY36" s="23">
        <v>0</v>
      </c>
      <c r="FZ36" s="23">
        <v>0</v>
      </c>
      <c r="GA36" s="23">
        <v>0</v>
      </c>
      <c r="GB36" s="23">
        <v>90</v>
      </c>
      <c r="GC36" s="23">
        <v>212</v>
      </c>
      <c r="GD36" s="23">
        <v>130</v>
      </c>
      <c r="GE36" s="23">
        <v>0</v>
      </c>
      <c r="GF36" s="23">
        <v>372</v>
      </c>
      <c r="GG36" s="23">
        <v>0</v>
      </c>
      <c r="GH36" s="23">
        <v>0</v>
      </c>
      <c r="GI36" s="23">
        <v>0</v>
      </c>
      <c r="GJ36" s="23">
        <v>0</v>
      </c>
      <c r="GK36" s="23">
        <v>0</v>
      </c>
      <c r="GL36" s="24" t="s">
        <v>223</v>
      </c>
      <c r="GM36" s="24" t="s">
        <v>223</v>
      </c>
      <c r="GN36" s="24" t="s">
        <v>223</v>
      </c>
      <c r="GO36" s="23">
        <v>0</v>
      </c>
      <c r="GP36" s="23">
        <v>0</v>
      </c>
      <c r="GQ36" s="23">
        <v>0</v>
      </c>
      <c r="GR36" s="23">
        <v>0</v>
      </c>
      <c r="GS36" s="23">
        <v>0</v>
      </c>
      <c r="GT36" s="23">
        <v>0</v>
      </c>
      <c r="GU36" s="23">
        <v>9</v>
      </c>
    </row>
    <row r="37" spans="1:203" ht="13.5" customHeight="1" x14ac:dyDescent="0.55000000000000004">
      <c r="A37" s="21" t="s">
        <v>44</v>
      </c>
      <c r="B37" s="22" t="s">
        <v>105</v>
      </c>
      <c r="C37" s="21" t="s">
        <v>106</v>
      </c>
      <c r="D37" s="23">
        <v>873</v>
      </c>
      <c r="E37" s="23">
        <v>0</v>
      </c>
      <c r="F37" s="23">
        <v>0</v>
      </c>
      <c r="G37" s="23">
        <v>0</v>
      </c>
      <c r="H37" s="23">
        <v>0</v>
      </c>
      <c r="I37" s="23">
        <v>182</v>
      </c>
      <c r="J37" s="23">
        <v>152</v>
      </c>
      <c r="K37" s="23">
        <v>27</v>
      </c>
      <c r="L37" s="23">
        <v>0</v>
      </c>
      <c r="M37" s="23">
        <v>499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13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4" t="s">
        <v>223</v>
      </c>
      <c r="AQ37" s="24" t="s">
        <v>223</v>
      </c>
      <c r="AR37" s="23">
        <v>0</v>
      </c>
      <c r="AS37" s="24" t="s">
        <v>223</v>
      </c>
      <c r="AT37" s="24" t="s">
        <v>223</v>
      </c>
      <c r="AU37" s="23">
        <v>0</v>
      </c>
      <c r="AV37" s="24" t="s">
        <v>223</v>
      </c>
      <c r="AW37" s="23">
        <v>0</v>
      </c>
      <c r="AX37" s="24" t="s">
        <v>223</v>
      </c>
      <c r="AY37" s="23">
        <v>0</v>
      </c>
      <c r="AZ37" s="24" t="s">
        <v>223</v>
      </c>
      <c r="BA37" s="23">
        <v>0</v>
      </c>
      <c r="BB37" s="23">
        <v>347</v>
      </c>
      <c r="BC37" s="23">
        <v>0</v>
      </c>
      <c r="BD37" s="23">
        <v>0</v>
      </c>
      <c r="BE37" s="23">
        <v>0</v>
      </c>
      <c r="BF37" s="23">
        <v>0</v>
      </c>
      <c r="BG37" s="23">
        <v>182</v>
      </c>
      <c r="BH37" s="23">
        <v>152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4" t="s">
        <v>223</v>
      </c>
      <c r="BP37" s="24" t="s">
        <v>223</v>
      </c>
      <c r="BQ37" s="24" t="s">
        <v>223</v>
      </c>
      <c r="BR37" s="24" t="s">
        <v>223</v>
      </c>
      <c r="BS37" s="24" t="s">
        <v>223</v>
      </c>
      <c r="BT37" s="24" t="s">
        <v>223</v>
      </c>
      <c r="BU37" s="24" t="s">
        <v>223</v>
      </c>
      <c r="BV37" s="24" t="s">
        <v>223</v>
      </c>
      <c r="BW37" s="24" t="s">
        <v>223</v>
      </c>
      <c r="BX37" s="23">
        <v>0</v>
      </c>
      <c r="BY37" s="24" t="s">
        <v>223</v>
      </c>
      <c r="BZ37" s="23">
        <v>13</v>
      </c>
      <c r="CA37" s="23">
        <v>0</v>
      </c>
      <c r="CB37" s="24" t="s">
        <v>223</v>
      </c>
      <c r="CC37" s="24" t="s">
        <v>223</v>
      </c>
      <c r="CD37" s="24" t="s">
        <v>223</v>
      </c>
      <c r="CE37" s="24" t="s">
        <v>223</v>
      </c>
      <c r="CF37" s="24" t="s">
        <v>223</v>
      </c>
      <c r="CG37" s="24" t="s">
        <v>223</v>
      </c>
      <c r="CH37" s="24" t="s">
        <v>223</v>
      </c>
      <c r="CI37" s="24" t="s">
        <v>223</v>
      </c>
      <c r="CJ37" s="24" t="s">
        <v>223</v>
      </c>
      <c r="CK37" s="24" t="s">
        <v>223</v>
      </c>
      <c r="CL37" s="24" t="s">
        <v>223</v>
      </c>
      <c r="CM37" s="24" t="s">
        <v>223</v>
      </c>
      <c r="CN37" s="23">
        <v>0</v>
      </c>
      <c r="CO37" s="24" t="s">
        <v>223</v>
      </c>
      <c r="CP37" s="24" t="s">
        <v>223</v>
      </c>
      <c r="CQ37" s="24" t="s">
        <v>223</v>
      </c>
      <c r="CR37" s="24" t="s">
        <v>223</v>
      </c>
      <c r="CS37" s="24" t="s">
        <v>223</v>
      </c>
      <c r="CT37" s="24" t="s">
        <v>223</v>
      </c>
      <c r="CU37" s="24" t="s">
        <v>223</v>
      </c>
      <c r="CV37" s="24" t="s">
        <v>223</v>
      </c>
      <c r="CW37" s="23">
        <v>0</v>
      </c>
      <c r="CX37" s="24" t="s">
        <v>223</v>
      </c>
      <c r="CY37" s="23">
        <v>0</v>
      </c>
      <c r="CZ37" s="23">
        <v>0</v>
      </c>
      <c r="DA37" s="24" t="s">
        <v>223</v>
      </c>
      <c r="DB37" s="24" t="s">
        <v>223</v>
      </c>
      <c r="DC37" s="24" t="s">
        <v>223</v>
      </c>
      <c r="DD37" s="24" t="s">
        <v>223</v>
      </c>
      <c r="DE37" s="24" t="s">
        <v>223</v>
      </c>
      <c r="DF37" s="24" t="s">
        <v>223</v>
      </c>
      <c r="DG37" s="24" t="s">
        <v>223</v>
      </c>
      <c r="DH37" s="24" t="s">
        <v>223</v>
      </c>
      <c r="DI37" s="24" t="s">
        <v>223</v>
      </c>
      <c r="DJ37" s="24" t="s">
        <v>223</v>
      </c>
      <c r="DK37" s="24" t="s">
        <v>223</v>
      </c>
      <c r="DL37" s="24" t="s">
        <v>223</v>
      </c>
      <c r="DM37" s="24" t="s">
        <v>223</v>
      </c>
      <c r="DN37" s="23">
        <v>0</v>
      </c>
      <c r="DO37" s="24" t="s">
        <v>223</v>
      </c>
      <c r="DP37" s="24" t="s">
        <v>223</v>
      </c>
      <c r="DQ37" s="24" t="s">
        <v>223</v>
      </c>
      <c r="DR37" s="24" t="s">
        <v>223</v>
      </c>
      <c r="DS37" s="24" t="s">
        <v>223</v>
      </c>
      <c r="DT37" s="24" t="s">
        <v>223</v>
      </c>
      <c r="DU37" s="24" t="s">
        <v>223</v>
      </c>
      <c r="DV37" s="23">
        <v>0</v>
      </c>
      <c r="DW37" s="24" t="s">
        <v>223</v>
      </c>
      <c r="DX37" s="23">
        <v>0</v>
      </c>
      <c r="DY37" s="23">
        <v>0</v>
      </c>
      <c r="DZ37" s="24" t="s">
        <v>223</v>
      </c>
      <c r="EA37" s="24" t="s">
        <v>223</v>
      </c>
      <c r="EB37" s="24" t="s">
        <v>223</v>
      </c>
      <c r="EC37" s="24" t="s">
        <v>223</v>
      </c>
      <c r="ED37" s="24" t="s">
        <v>223</v>
      </c>
      <c r="EE37" s="24" t="s">
        <v>223</v>
      </c>
      <c r="EF37" s="24" t="s">
        <v>223</v>
      </c>
      <c r="EG37" s="24" t="s">
        <v>223</v>
      </c>
      <c r="EH37" s="24" t="s">
        <v>223</v>
      </c>
      <c r="EI37" s="24" t="s">
        <v>223</v>
      </c>
      <c r="EJ37" s="24" t="s">
        <v>223</v>
      </c>
      <c r="EK37" s="24" t="s">
        <v>223</v>
      </c>
      <c r="EL37" s="23">
        <v>0</v>
      </c>
      <c r="EM37" s="24" t="s">
        <v>223</v>
      </c>
      <c r="EN37" s="24" t="s">
        <v>223</v>
      </c>
      <c r="EO37" s="24" t="s">
        <v>223</v>
      </c>
      <c r="EP37" s="23">
        <v>0</v>
      </c>
      <c r="EQ37" s="24" t="s">
        <v>223</v>
      </c>
      <c r="ER37" s="24" t="s">
        <v>223</v>
      </c>
      <c r="ES37" s="24" t="s">
        <v>223</v>
      </c>
      <c r="ET37" s="24" t="s">
        <v>223</v>
      </c>
      <c r="EU37" s="23">
        <v>0</v>
      </c>
      <c r="EV37" s="24" t="s">
        <v>223</v>
      </c>
      <c r="EW37" s="23">
        <v>0</v>
      </c>
      <c r="EX37" s="23">
        <v>0</v>
      </c>
      <c r="EY37" s="23">
        <v>0</v>
      </c>
      <c r="EZ37" s="24" t="s">
        <v>223</v>
      </c>
      <c r="FA37" s="24" t="s">
        <v>223</v>
      </c>
      <c r="FB37" s="24" t="s">
        <v>223</v>
      </c>
      <c r="FC37" s="23">
        <v>0</v>
      </c>
      <c r="FD37" s="24" t="s">
        <v>223</v>
      </c>
      <c r="FE37" s="24" t="s">
        <v>223</v>
      </c>
      <c r="FF37" s="24" t="s">
        <v>223</v>
      </c>
      <c r="FG37" s="23">
        <v>0</v>
      </c>
      <c r="FH37" s="23">
        <v>0</v>
      </c>
      <c r="FI37" s="23">
        <v>0</v>
      </c>
      <c r="FJ37" s="24" t="s">
        <v>223</v>
      </c>
      <c r="FK37" s="24" t="s">
        <v>223</v>
      </c>
      <c r="FL37" s="24" t="s">
        <v>223</v>
      </c>
      <c r="FM37" s="24" t="s">
        <v>223</v>
      </c>
      <c r="FN37" s="23">
        <v>0</v>
      </c>
      <c r="FO37" s="23">
        <v>0</v>
      </c>
      <c r="FP37" s="24" t="s">
        <v>223</v>
      </c>
      <c r="FQ37" s="24" t="s">
        <v>223</v>
      </c>
      <c r="FR37" s="24" t="s">
        <v>223</v>
      </c>
      <c r="FS37" s="23">
        <v>0</v>
      </c>
      <c r="FT37" s="23">
        <v>0</v>
      </c>
      <c r="FU37" s="24" t="s">
        <v>223</v>
      </c>
      <c r="FV37" s="23">
        <v>0</v>
      </c>
      <c r="FW37" s="23">
        <v>526</v>
      </c>
      <c r="FX37" s="23">
        <v>0</v>
      </c>
      <c r="FY37" s="23">
        <v>0</v>
      </c>
      <c r="FZ37" s="23">
        <v>0</v>
      </c>
      <c r="GA37" s="23">
        <v>0</v>
      </c>
      <c r="GB37" s="23">
        <v>0</v>
      </c>
      <c r="GC37" s="23">
        <v>0</v>
      </c>
      <c r="GD37" s="23">
        <v>27</v>
      </c>
      <c r="GE37" s="23">
        <v>0</v>
      </c>
      <c r="GF37" s="23">
        <v>499</v>
      </c>
      <c r="GG37" s="23">
        <v>0</v>
      </c>
      <c r="GH37" s="23">
        <v>0</v>
      </c>
      <c r="GI37" s="23">
        <v>0</v>
      </c>
      <c r="GJ37" s="23">
        <v>0</v>
      </c>
      <c r="GK37" s="23">
        <v>0</v>
      </c>
      <c r="GL37" s="24" t="s">
        <v>223</v>
      </c>
      <c r="GM37" s="24" t="s">
        <v>223</v>
      </c>
      <c r="GN37" s="24" t="s">
        <v>223</v>
      </c>
      <c r="GO37" s="23">
        <v>0</v>
      </c>
      <c r="GP37" s="23">
        <v>0</v>
      </c>
      <c r="GQ37" s="23">
        <v>0</v>
      </c>
      <c r="GR37" s="23">
        <v>0</v>
      </c>
      <c r="GS37" s="23">
        <v>0</v>
      </c>
      <c r="GT37" s="23">
        <v>0</v>
      </c>
      <c r="GU37" s="23">
        <v>0</v>
      </c>
    </row>
    <row r="38" spans="1:203" ht="13.5" customHeight="1" x14ac:dyDescent="0.55000000000000004">
      <c r="A38" s="21" t="s">
        <v>44</v>
      </c>
      <c r="B38" s="22" t="s">
        <v>107</v>
      </c>
      <c r="C38" s="21" t="s">
        <v>108</v>
      </c>
      <c r="D38" s="23">
        <v>1463</v>
      </c>
      <c r="E38" s="23">
        <v>0</v>
      </c>
      <c r="F38" s="23">
        <v>0</v>
      </c>
      <c r="G38" s="23">
        <v>0</v>
      </c>
      <c r="H38" s="23">
        <v>0</v>
      </c>
      <c r="I38" s="23">
        <v>283</v>
      </c>
      <c r="J38" s="23">
        <v>248</v>
      </c>
      <c r="K38" s="23">
        <v>47</v>
      </c>
      <c r="L38" s="23">
        <v>0</v>
      </c>
      <c r="M38" s="23">
        <v>865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20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4" t="s">
        <v>223</v>
      </c>
      <c r="AQ38" s="24" t="s">
        <v>223</v>
      </c>
      <c r="AR38" s="23">
        <v>0</v>
      </c>
      <c r="AS38" s="24" t="s">
        <v>223</v>
      </c>
      <c r="AT38" s="24" t="s">
        <v>223</v>
      </c>
      <c r="AU38" s="23">
        <v>0</v>
      </c>
      <c r="AV38" s="24" t="s">
        <v>223</v>
      </c>
      <c r="AW38" s="23">
        <v>0</v>
      </c>
      <c r="AX38" s="24" t="s">
        <v>223</v>
      </c>
      <c r="AY38" s="23">
        <v>0</v>
      </c>
      <c r="AZ38" s="24" t="s">
        <v>223</v>
      </c>
      <c r="BA38" s="23">
        <v>0</v>
      </c>
      <c r="BB38" s="23">
        <v>184</v>
      </c>
      <c r="BC38" s="23">
        <v>0</v>
      </c>
      <c r="BD38" s="23">
        <v>0</v>
      </c>
      <c r="BE38" s="23">
        <v>0</v>
      </c>
      <c r="BF38" s="23">
        <v>0</v>
      </c>
      <c r="BG38" s="23">
        <v>184</v>
      </c>
      <c r="BH38" s="23">
        <v>0</v>
      </c>
      <c r="BI38" s="23">
        <v>0</v>
      </c>
      <c r="BJ38" s="23">
        <v>0</v>
      </c>
      <c r="BK38" s="23">
        <v>0</v>
      </c>
      <c r="BL38" s="23">
        <v>0</v>
      </c>
      <c r="BM38" s="23">
        <v>0</v>
      </c>
      <c r="BN38" s="23">
        <v>0</v>
      </c>
      <c r="BO38" s="24" t="s">
        <v>223</v>
      </c>
      <c r="BP38" s="24" t="s">
        <v>223</v>
      </c>
      <c r="BQ38" s="24" t="s">
        <v>223</v>
      </c>
      <c r="BR38" s="24" t="s">
        <v>223</v>
      </c>
      <c r="BS38" s="24" t="s">
        <v>223</v>
      </c>
      <c r="BT38" s="24" t="s">
        <v>223</v>
      </c>
      <c r="BU38" s="24" t="s">
        <v>223</v>
      </c>
      <c r="BV38" s="24" t="s">
        <v>223</v>
      </c>
      <c r="BW38" s="24" t="s">
        <v>223</v>
      </c>
      <c r="BX38" s="23">
        <v>0</v>
      </c>
      <c r="BY38" s="24" t="s">
        <v>223</v>
      </c>
      <c r="BZ38" s="23">
        <v>0</v>
      </c>
      <c r="CA38" s="23">
        <v>0</v>
      </c>
      <c r="CB38" s="24" t="s">
        <v>223</v>
      </c>
      <c r="CC38" s="24" t="s">
        <v>223</v>
      </c>
      <c r="CD38" s="24" t="s">
        <v>223</v>
      </c>
      <c r="CE38" s="24" t="s">
        <v>223</v>
      </c>
      <c r="CF38" s="24" t="s">
        <v>223</v>
      </c>
      <c r="CG38" s="24" t="s">
        <v>223</v>
      </c>
      <c r="CH38" s="24" t="s">
        <v>223</v>
      </c>
      <c r="CI38" s="24" t="s">
        <v>223</v>
      </c>
      <c r="CJ38" s="24" t="s">
        <v>223</v>
      </c>
      <c r="CK38" s="24" t="s">
        <v>223</v>
      </c>
      <c r="CL38" s="24" t="s">
        <v>223</v>
      </c>
      <c r="CM38" s="24" t="s">
        <v>223</v>
      </c>
      <c r="CN38" s="23">
        <v>0</v>
      </c>
      <c r="CO38" s="24" t="s">
        <v>223</v>
      </c>
      <c r="CP38" s="24" t="s">
        <v>223</v>
      </c>
      <c r="CQ38" s="24" t="s">
        <v>223</v>
      </c>
      <c r="CR38" s="24" t="s">
        <v>223</v>
      </c>
      <c r="CS38" s="24" t="s">
        <v>223</v>
      </c>
      <c r="CT38" s="24" t="s">
        <v>223</v>
      </c>
      <c r="CU38" s="24" t="s">
        <v>223</v>
      </c>
      <c r="CV38" s="24" t="s">
        <v>223</v>
      </c>
      <c r="CW38" s="23">
        <v>0</v>
      </c>
      <c r="CX38" s="24" t="s">
        <v>223</v>
      </c>
      <c r="CY38" s="23">
        <v>0</v>
      </c>
      <c r="CZ38" s="23">
        <v>0</v>
      </c>
      <c r="DA38" s="24" t="s">
        <v>223</v>
      </c>
      <c r="DB38" s="24" t="s">
        <v>223</v>
      </c>
      <c r="DC38" s="24" t="s">
        <v>223</v>
      </c>
      <c r="DD38" s="24" t="s">
        <v>223</v>
      </c>
      <c r="DE38" s="24" t="s">
        <v>223</v>
      </c>
      <c r="DF38" s="24" t="s">
        <v>223</v>
      </c>
      <c r="DG38" s="24" t="s">
        <v>223</v>
      </c>
      <c r="DH38" s="24" t="s">
        <v>223</v>
      </c>
      <c r="DI38" s="24" t="s">
        <v>223</v>
      </c>
      <c r="DJ38" s="24" t="s">
        <v>223</v>
      </c>
      <c r="DK38" s="24" t="s">
        <v>223</v>
      </c>
      <c r="DL38" s="24" t="s">
        <v>223</v>
      </c>
      <c r="DM38" s="24" t="s">
        <v>223</v>
      </c>
      <c r="DN38" s="23">
        <v>0</v>
      </c>
      <c r="DO38" s="24" t="s">
        <v>223</v>
      </c>
      <c r="DP38" s="24" t="s">
        <v>223</v>
      </c>
      <c r="DQ38" s="24" t="s">
        <v>223</v>
      </c>
      <c r="DR38" s="24" t="s">
        <v>223</v>
      </c>
      <c r="DS38" s="24" t="s">
        <v>223</v>
      </c>
      <c r="DT38" s="24" t="s">
        <v>223</v>
      </c>
      <c r="DU38" s="24" t="s">
        <v>223</v>
      </c>
      <c r="DV38" s="23">
        <v>0</v>
      </c>
      <c r="DW38" s="24" t="s">
        <v>223</v>
      </c>
      <c r="DX38" s="23">
        <v>0</v>
      </c>
      <c r="DY38" s="23">
        <v>0</v>
      </c>
      <c r="DZ38" s="24" t="s">
        <v>223</v>
      </c>
      <c r="EA38" s="24" t="s">
        <v>223</v>
      </c>
      <c r="EB38" s="24" t="s">
        <v>223</v>
      </c>
      <c r="EC38" s="24" t="s">
        <v>223</v>
      </c>
      <c r="ED38" s="24" t="s">
        <v>223</v>
      </c>
      <c r="EE38" s="24" t="s">
        <v>223</v>
      </c>
      <c r="EF38" s="24" t="s">
        <v>223</v>
      </c>
      <c r="EG38" s="24" t="s">
        <v>223</v>
      </c>
      <c r="EH38" s="24" t="s">
        <v>223</v>
      </c>
      <c r="EI38" s="24" t="s">
        <v>223</v>
      </c>
      <c r="EJ38" s="24" t="s">
        <v>223</v>
      </c>
      <c r="EK38" s="24" t="s">
        <v>223</v>
      </c>
      <c r="EL38" s="23">
        <v>0</v>
      </c>
      <c r="EM38" s="24" t="s">
        <v>223</v>
      </c>
      <c r="EN38" s="24" t="s">
        <v>223</v>
      </c>
      <c r="EO38" s="24" t="s">
        <v>223</v>
      </c>
      <c r="EP38" s="23">
        <v>0</v>
      </c>
      <c r="EQ38" s="24" t="s">
        <v>223</v>
      </c>
      <c r="ER38" s="24" t="s">
        <v>223</v>
      </c>
      <c r="ES38" s="24" t="s">
        <v>223</v>
      </c>
      <c r="ET38" s="24" t="s">
        <v>223</v>
      </c>
      <c r="EU38" s="23">
        <v>0</v>
      </c>
      <c r="EV38" s="24" t="s">
        <v>223</v>
      </c>
      <c r="EW38" s="23">
        <v>0</v>
      </c>
      <c r="EX38" s="23">
        <v>0</v>
      </c>
      <c r="EY38" s="23">
        <v>0</v>
      </c>
      <c r="EZ38" s="24" t="s">
        <v>223</v>
      </c>
      <c r="FA38" s="24" t="s">
        <v>223</v>
      </c>
      <c r="FB38" s="24" t="s">
        <v>223</v>
      </c>
      <c r="FC38" s="23">
        <v>0</v>
      </c>
      <c r="FD38" s="24" t="s">
        <v>223</v>
      </c>
      <c r="FE38" s="24" t="s">
        <v>223</v>
      </c>
      <c r="FF38" s="24" t="s">
        <v>223</v>
      </c>
      <c r="FG38" s="23">
        <v>0</v>
      </c>
      <c r="FH38" s="23">
        <v>0</v>
      </c>
      <c r="FI38" s="23">
        <v>0</v>
      </c>
      <c r="FJ38" s="24" t="s">
        <v>223</v>
      </c>
      <c r="FK38" s="24" t="s">
        <v>223</v>
      </c>
      <c r="FL38" s="24" t="s">
        <v>223</v>
      </c>
      <c r="FM38" s="24" t="s">
        <v>223</v>
      </c>
      <c r="FN38" s="23">
        <v>0</v>
      </c>
      <c r="FO38" s="23">
        <v>0</v>
      </c>
      <c r="FP38" s="24" t="s">
        <v>223</v>
      </c>
      <c r="FQ38" s="24" t="s">
        <v>223</v>
      </c>
      <c r="FR38" s="24" t="s">
        <v>223</v>
      </c>
      <c r="FS38" s="23">
        <v>0</v>
      </c>
      <c r="FT38" s="23">
        <v>0</v>
      </c>
      <c r="FU38" s="24" t="s">
        <v>223</v>
      </c>
      <c r="FV38" s="23">
        <v>0</v>
      </c>
      <c r="FW38" s="23">
        <v>1279</v>
      </c>
      <c r="FX38" s="23">
        <v>0</v>
      </c>
      <c r="FY38" s="23">
        <v>0</v>
      </c>
      <c r="FZ38" s="23">
        <v>0</v>
      </c>
      <c r="GA38" s="23">
        <v>0</v>
      </c>
      <c r="GB38" s="23">
        <v>99</v>
      </c>
      <c r="GC38" s="23">
        <v>248</v>
      </c>
      <c r="GD38" s="23">
        <v>47</v>
      </c>
      <c r="GE38" s="23">
        <v>0</v>
      </c>
      <c r="GF38" s="23">
        <v>865</v>
      </c>
      <c r="GG38" s="23">
        <v>0</v>
      </c>
      <c r="GH38" s="23">
        <v>0</v>
      </c>
      <c r="GI38" s="23">
        <v>0</v>
      </c>
      <c r="GJ38" s="23">
        <v>0</v>
      </c>
      <c r="GK38" s="23">
        <v>0</v>
      </c>
      <c r="GL38" s="24" t="s">
        <v>223</v>
      </c>
      <c r="GM38" s="24" t="s">
        <v>223</v>
      </c>
      <c r="GN38" s="24" t="s">
        <v>223</v>
      </c>
      <c r="GO38" s="23">
        <v>0</v>
      </c>
      <c r="GP38" s="23">
        <v>0</v>
      </c>
      <c r="GQ38" s="23">
        <v>0</v>
      </c>
      <c r="GR38" s="23">
        <v>0</v>
      </c>
      <c r="GS38" s="23">
        <v>0</v>
      </c>
      <c r="GT38" s="23">
        <v>0</v>
      </c>
      <c r="GU38" s="23">
        <v>20</v>
      </c>
    </row>
    <row r="39" spans="1:203" ht="13.5" customHeight="1" x14ac:dyDescent="0.55000000000000004">
      <c r="A39" s="21" t="s">
        <v>44</v>
      </c>
      <c r="B39" s="22" t="s">
        <v>109</v>
      </c>
      <c r="C39" s="21" t="s">
        <v>110</v>
      </c>
      <c r="D39" s="23">
        <v>757</v>
      </c>
      <c r="E39" s="23">
        <v>0</v>
      </c>
      <c r="F39" s="23">
        <v>1</v>
      </c>
      <c r="G39" s="23">
        <v>0</v>
      </c>
      <c r="H39" s="23">
        <v>0</v>
      </c>
      <c r="I39" s="23">
        <v>146</v>
      </c>
      <c r="J39" s="23">
        <v>415</v>
      </c>
      <c r="K39" s="23">
        <v>151</v>
      </c>
      <c r="L39" s="23">
        <v>28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16</v>
      </c>
      <c r="AC39" s="23">
        <v>113</v>
      </c>
      <c r="AD39" s="23">
        <v>0</v>
      </c>
      <c r="AE39" s="23">
        <v>0</v>
      </c>
      <c r="AF39" s="23">
        <v>0</v>
      </c>
      <c r="AG39" s="23">
        <v>0</v>
      </c>
      <c r="AH39" s="23">
        <v>97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4" t="s">
        <v>223</v>
      </c>
      <c r="AQ39" s="24" t="s">
        <v>223</v>
      </c>
      <c r="AR39" s="23">
        <v>0</v>
      </c>
      <c r="AS39" s="24" t="s">
        <v>223</v>
      </c>
      <c r="AT39" s="24" t="s">
        <v>223</v>
      </c>
      <c r="AU39" s="23">
        <v>0</v>
      </c>
      <c r="AV39" s="24" t="s">
        <v>223</v>
      </c>
      <c r="AW39" s="23">
        <v>0</v>
      </c>
      <c r="AX39" s="24" t="s">
        <v>223</v>
      </c>
      <c r="AY39" s="23">
        <v>0</v>
      </c>
      <c r="AZ39" s="24" t="s">
        <v>223</v>
      </c>
      <c r="BA39" s="23">
        <v>16</v>
      </c>
      <c r="BB39" s="23">
        <v>47</v>
      </c>
      <c r="BC39" s="23">
        <v>0</v>
      </c>
      <c r="BD39" s="23">
        <v>0</v>
      </c>
      <c r="BE39" s="23">
        <v>0</v>
      </c>
      <c r="BF39" s="23">
        <v>0</v>
      </c>
      <c r="BG39" s="23">
        <v>47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4" t="s">
        <v>223</v>
      </c>
      <c r="BP39" s="24" t="s">
        <v>223</v>
      </c>
      <c r="BQ39" s="24" t="s">
        <v>223</v>
      </c>
      <c r="BR39" s="24" t="s">
        <v>223</v>
      </c>
      <c r="BS39" s="24" t="s">
        <v>223</v>
      </c>
      <c r="BT39" s="24" t="s">
        <v>223</v>
      </c>
      <c r="BU39" s="24" t="s">
        <v>223</v>
      </c>
      <c r="BV39" s="24" t="s">
        <v>223</v>
      </c>
      <c r="BW39" s="24" t="s">
        <v>223</v>
      </c>
      <c r="BX39" s="23">
        <v>0</v>
      </c>
      <c r="BY39" s="24" t="s">
        <v>223</v>
      </c>
      <c r="BZ39" s="23">
        <v>0</v>
      </c>
      <c r="CA39" s="23">
        <v>0</v>
      </c>
      <c r="CB39" s="24" t="s">
        <v>223</v>
      </c>
      <c r="CC39" s="24" t="s">
        <v>223</v>
      </c>
      <c r="CD39" s="24" t="s">
        <v>223</v>
      </c>
      <c r="CE39" s="24" t="s">
        <v>223</v>
      </c>
      <c r="CF39" s="24" t="s">
        <v>223</v>
      </c>
      <c r="CG39" s="24" t="s">
        <v>223</v>
      </c>
      <c r="CH39" s="24" t="s">
        <v>223</v>
      </c>
      <c r="CI39" s="24" t="s">
        <v>223</v>
      </c>
      <c r="CJ39" s="24" t="s">
        <v>223</v>
      </c>
      <c r="CK39" s="24" t="s">
        <v>223</v>
      </c>
      <c r="CL39" s="24" t="s">
        <v>223</v>
      </c>
      <c r="CM39" s="24" t="s">
        <v>223</v>
      </c>
      <c r="CN39" s="23">
        <v>0</v>
      </c>
      <c r="CO39" s="24" t="s">
        <v>223</v>
      </c>
      <c r="CP39" s="24" t="s">
        <v>223</v>
      </c>
      <c r="CQ39" s="24" t="s">
        <v>223</v>
      </c>
      <c r="CR39" s="24" t="s">
        <v>223</v>
      </c>
      <c r="CS39" s="24" t="s">
        <v>223</v>
      </c>
      <c r="CT39" s="24" t="s">
        <v>223</v>
      </c>
      <c r="CU39" s="24" t="s">
        <v>223</v>
      </c>
      <c r="CV39" s="24" t="s">
        <v>223</v>
      </c>
      <c r="CW39" s="23">
        <v>0</v>
      </c>
      <c r="CX39" s="24" t="s">
        <v>223</v>
      </c>
      <c r="CY39" s="23">
        <v>0</v>
      </c>
      <c r="CZ39" s="23">
        <v>0</v>
      </c>
      <c r="DA39" s="24" t="s">
        <v>223</v>
      </c>
      <c r="DB39" s="24" t="s">
        <v>223</v>
      </c>
      <c r="DC39" s="24" t="s">
        <v>223</v>
      </c>
      <c r="DD39" s="24" t="s">
        <v>223</v>
      </c>
      <c r="DE39" s="24" t="s">
        <v>223</v>
      </c>
      <c r="DF39" s="24" t="s">
        <v>223</v>
      </c>
      <c r="DG39" s="24" t="s">
        <v>223</v>
      </c>
      <c r="DH39" s="24" t="s">
        <v>223</v>
      </c>
      <c r="DI39" s="24" t="s">
        <v>223</v>
      </c>
      <c r="DJ39" s="24" t="s">
        <v>223</v>
      </c>
      <c r="DK39" s="24" t="s">
        <v>223</v>
      </c>
      <c r="DL39" s="24" t="s">
        <v>223</v>
      </c>
      <c r="DM39" s="24" t="s">
        <v>223</v>
      </c>
      <c r="DN39" s="23">
        <v>0</v>
      </c>
      <c r="DO39" s="24" t="s">
        <v>223</v>
      </c>
      <c r="DP39" s="24" t="s">
        <v>223</v>
      </c>
      <c r="DQ39" s="24" t="s">
        <v>223</v>
      </c>
      <c r="DR39" s="24" t="s">
        <v>223</v>
      </c>
      <c r="DS39" s="24" t="s">
        <v>223</v>
      </c>
      <c r="DT39" s="24" t="s">
        <v>223</v>
      </c>
      <c r="DU39" s="24" t="s">
        <v>223</v>
      </c>
      <c r="DV39" s="23">
        <v>0</v>
      </c>
      <c r="DW39" s="24" t="s">
        <v>223</v>
      </c>
      <c r="DX39" s="23">
        <v>0</v>
      </c>
      <c r="DY39" s="23">
        <v>0</v>
      </c>
      <c r="DZ39" s="24" t="s">
        <v>223</v>
      </c>
      <c r="EA39" s="24" t="s">
        <v>223</v>
      </c>
      <c r="EB39" s="24" t="s">
        <v>223</v>
      </c>
      <c r="EC39" s="24" t="s">
        <v>223</v>
      </c>
      <c r="ED39" s="24" t="s">
        <v>223</v>
      </c>
      <c r="EE39" s="24" t="s">
        <v>223</v>
      </c>
      <c r="EF39" s="24" t="s">
        <v>223</v>
      </c>
      <c r="EG39" s="24" t="s">
        <v>223</v>
      </c>
      <c r="EH39" s="24" t="s">
        <v>223</v>
      </c>
      <c r="EI39" s="24" t="s">
        <v>223</v>
      </c>
      <c r="EJ39" s="24" t="s">
        <v>223</v>
      </c>
      <c r="EK39" s="24" t="s">
        <v>223</v>
      </c>
      <c r="EL39" s="23">
        <v>0</v>
      </c>
      <c r="EM39" s="24" t="s">
        <v>223</v>
      </c>
      <c r="EN39" s="24" t="s">
        <v>223</v>
      </c>
      <c r="EO39" s="24" t="s">
        <v>223</v>
      </c>
      <c r="EP39" s="23">
        <v>0</v>
      </c>
      <c r="EQ39" s="24" t="s">
        <v>223</v>
      </c>
      <c r="ER39" s="24" t="s">
        <v>223</v>
      </c>
      <c r="ES39" s="24" t="s">
        <v>223</v>
      </c>
      <c r="ET39" s="24" t="s">
        <v>223</v>
      </c>
      <c r="EU39" s="23">
        <v>0</v>
      </c>
      <c r="EV39" s="24" t="s">
        <v>223</v>
      </c>
      <c r="EW39" s="23">
        <v>0</v>
      </c>
      <c r="EX39" s="23">
        <v>0</v>
      </c>
      <c r="EY39" s="23">
        <v>0</v>
      </c>
      <c r="EZ39" s="24" t="s">
        <v>223</v>
      </c>
      <c r="FA39" s="24" t="s">
        <v>223</v>
      </c>
      <c r="FB39" s="24" t="s">
        <v>223</v>
      </c>
      <c r="FC39" s="23">
        <v>0</v>
      </c>
      <c r="FD39" s="24" t="s">
        <v>223</v>
      </c>
      <c r="FE39" s="24" t="s">
        <v>223</v>
      </c>
      <c r="FF39" s="24" t="s">
        <v>223</v>
      </c>
      <c r="FG39" s="23">
        <v>0</v>
      </c>
      <c r="FH39" s="23">
        <v>0</v>
      </c>
      <c r="FI39" s="23">
        <v>0</v>
      </c>
      <c r="FJ39" s="24" t="s">
        <v>223</v>
      </c>
      <c r="FK39" s="24" t="s">
        <v>223</v>
      </c>
      <c r="FL39" s="24" t="s">
        <v>223</v>
      </c>
      <c r="FM39" s="24" t="s">
        <v>223</v>
      </c>
      <c r="FN39" s="23">
        <v>0</v>
      </c>
      <c r="FO39" s="23">
        <v>0</v>
      </c>
      <c r="FP39" s="24" t="s">
        <v>223</v>
      </c>
      <c r="FQ39" s="24" t="s">
        <v>223</v>
      </c>
      <c r="FR39" s="24" t="s">
        <v>223</v>
      </c>
      <c r="FS39" s="23">
        <v>0</v>
      </c>
      <c r="FT39" s="23">
        <v>0</v>
      </c>
      <c r="FU39" s="24" t="s">
        <v>223</v>
      </c>
      <c r="FV39" s="23">
        <v>0</v>
      </c>
      <c r="FW39" s="23">
        <v>597</v>
      </c>
      <c r="FX39" s="23">
        <v>0</v>
      </c>
      <c r="FY39" s="23">
        <v>1</v>
      </c>
      <c r="FZ39" s="23">
        <v>0</v>
      </c>
      <c r="GA39" s="23">
        <v>0</v>
      </c>
      <c r="GB39" s="23">
        <v>2</v>
      </c>
      <c r="GC39" s="23">
        <v>415</v>
      </c>
      <c r="GD39" s="23">
        <v>151</v>
      </c>
      <c r="GE39" s="23">
        <v>28</v>
      </c>
      <c r="GF39" s="23">
        <v>0</v>
      </c>
      <c r="GG39" s="23">
        <v>0</v>
      </c>
      <c r="GH39" s="23">
        <v>0</v>
      </c>
      <c r="GI39" s="23">
        <v>0</v>
      </c>
      <c r="GJ39" s="23">
        <v>0</v>
      </c>
      <c r="GK39" s="23">
        <v>0</v>
      </c>
      <c r="GL39" s="24" t="s">
        <v>223</v>
      </c>
      <c r="GM39" s="24" t="s">
        <v>223</v>
      </c>
      <c r="GN39" s="24" t="s">
        <v>223</v>
      </c>
      <c r="GO39" s="23">
        <v>0</v>
      </c>
      <c r="GP39" s="23">
        <v>0</v>
      </c>
      <c r="GQ39" s="23">
        <v>0</v>
      </c>
      <c r="GR39" s="23">
        <v>0</v>
      </c>
      <c r="GS39" s="23">
        <v>0</v>
      </c>
      <c r="GT39" s="23">
        <v>0</v>
      </c>
      <c r="GU39" s="23">
        <v>0</v>
      </c>
    </row>
    <row r="40" spans="1:203" ht="13.5" customHeight="1" x14ac:dyDescent="0.55000000000000004">
      <c r="A40" s="21" t="s">
        <v>44</v>
      </c>
      <c r="B40" s="22" t="s">
        <v>111</v>
      </c>
      <c r="C40" s="21" t="s">
        <v>112</v>
      </c>
      <c r="D40" s="23">
        <v>1057</v>
      </c>
      <c r="E40" s="23">
        <v>0</v>
      </c>
      <c r="F40" s="23">
        <v>0</v>
      </c>
      <c r="G40" s="23">
        <v>0</v>
      </c>
      <c r="H40" s="23">
        <v>0</v>
      </c>
      <c r="I40" s="23">
        <v>295</v>
      </c>
      <c r="J40" s="23">
        <v>161</v>
      </c>
      <c r="K40" s="23">
        <v>134</v>
      </c>
      <c r="L40" s="23">
        <v>0</v>
      </c>
      <c r="M40" s="23">
        <v>413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54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4" t="s">
        <v>223</v>
      </c>
      <c r="AQ40" s="24" t="s">
        <v>223</v>
      </c>
      <c r="AR40" s="23">
        <v>0</v>
      </c>
      <c r="AS40" s="24" t="s">
        <v>223</v>
      </c>
      <c r="AT40" s="24" t="s">
        <v>223</v>
      </c>
      <c r="AU40" s="23">
        <v>0</v>
      </c>
      <c r="AV40" s="24" t="s">
        <v>223</v>
      </c>
      <c r="AW40" s="23">
        <v>0</v>
      </c>
      <c r="AX40" s="24" t="s">
        <v>223</v>
      </c>
      <c r="AY40" s="23">
        <v>0</v>
      </c>
      <c r="AZ40" s="24" t="s">
        <v>223</v>
      </c>
      <c r="BA40" s="23">
        <v>0</v>
      </c>
      <c r="BB40" s="23">
        <v>213</v>
      </c>
      <c r="BC40" s="23">
        <v>0</v>
      </c>
      <c r="BD40" s="23">
        <v>0</v>
      </c>
      <c r="BE40" s="23">
        <v>0</v>
      </c>
      <c r="BF40" s="23">
        <v>0</v>
      </c>
      <c r="BG40" s="23">
        <v>211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4" t="s">
        <v>223</v>
      </c>
      <c r="BP40" s="24" t="s">
        <v>223</v>
      </c>
      <c r="BQ40" s="24" t="s">
        <v>223</v>
      </c>
      <c r="BR40" s="24" t="s">
        <v>223</v>
      </c>
      <c r="BS40" s="24" t="s">
        <v>223</v>
      </c>
      <c r="BT40" s="24" t="s">
        <v>223</v>
      </c>
      <c r="BU40" s="24" t="s">
        <v>223</v>
      </c>
      <c r="BV40" s="24" t="s">
        <v>223</v>
      </c>
      <c r="BW40" s="24" t="s">
        <v>223</v>
      </c>
      <c r="BX40" s="23">
        <v>0</v>
      </c>
      <c r="BY40" s="24" t="s">
        <v>223</v>
      </c>
      <c r="BZ40" s="23">
        <v>2</v>
      </c>
      <c r="CA40" s="23">
        <v>0</v>
      </c>
      <c r="CB40" s="24" t="s">
        <v>223</v>
      </c>
      <c r="CC40" s="24" t="s">
        <v>223</v>
      </c>
      <c r="CD40" s="24" t="s">
        <v>223</v>
      </c>
      <c r="CE40" s="24" t="s">
        <v>223</v>
      </c>
      <c r="CF40" s="24" t="s">
        <v>223</v>
      </c>
      <c r="CG40" s="24" t="s">
        <v>223</v>
      </c>
      <c r="CH40" s="24" t="s">
        <v>223</v>
      </c>
      <c r="CI40" s="24" t="s">
        <v>223</v>
      </c>
      <c r="CJ40" s="24" t="s">
        <v>223</v>
      </c>
      <c r="CK40" s="24" t="s">
        <v>223</v>
      </c>
      <c r="CL40" s="24" t="s">
        <v>223</v>
      </c>
      <c r="CM40" s="24" t="s">
        <v>223</v>
      </c>
      <c r="CN40" s="23">
        <v>0</v>
      </c>
      <c r="CO40" s="24" t="s">
        <v>223</v>
      </c>
      <c r="CP40" s="24" t="s">
        <v>223</v>
      </c>
      <c r="CQ40" s="24" t="s">
        <v>223</v>
      </c>
      <c r="CR40" s="24" t="s">
        <v>223</v>
      </c>
      <c r="CS40" s="24" t="s">
        <v>223</v>
      </c>
      <c r="CT40" s="24" t="s">
        <v>223</v>
      </c>
      <c r="CU40" s="24" t="s">
        <v>223</v>
      </c>
      <c r="CV40" s="24" t="s">
        <v>223</v>
      </c>
      <c r="CW40" s="23">
        <v>0</v>
      </c>
      <c r="CX40" s="24" t="s">
        <v>223</v>
      </c>
      <c r="CY40" s="23">
        <v>0</v>
      </c>
      <c r="CZ40" s="23">
        <v>0</v>
      </c>
      <c r="DA40" s="24" t="s">
        <v>223</v>
      </c>
      <c r="DB40" s="24" t="s">
        <v>223</v>
      </c>
      <c r="DC40" s="24" t="s">
        <v>223</v>
      </c>
      <c r="DD40" s="24" t="s">
        <v>223</v>
      </c>
      <c r="DE40" s="24" t="s">
        <v>223</v>
      </c>
      <c r="DF40" s="24" t="s">
        <v>223</v>
      </c>
      <c r="DG40" s="24" t="s">
        <v>223</v>
      </c>
      <c r="DH40" s="24" t="s">
        <v>223</v>
      </c>
      <c r="DI40" s="24" t="s">
        <v>223</v>
      </c>
      <c r="DJ40" s="24" t="s">
        <v>223</v>
      </c>
      <c r="DK40" s="24" t="s">
        <v>223</v>
      </c>
      <c r="DL40" s="24" t="s">
        <v>223</v>
      </c>
      <c r="DM40" s="24" t="s">
        <v>223</v>
      </c>
      <c r="DN40" s="23">
        <v>0</v>
      </c>
      <c r="DO40" s="24" t="s">
        <v>223</v>
      </c>
      <c r="DP40" s="24" t="s">
        <v>223</v>
      </c>
      <c r="DQ40" s="24" t="s">
        <v>223</v>
      </c>
      <c r="DR40" s="24" t="s">
        <v>223</v>
      </c>
      <c r="DS40" s="24" t="s">
        <v>223</v>
      </c>
      <c r="DT40" s="24" t="s">
        <v>223</v>
      </c>
      <c r="DU40" s="24" t="s">
        <v>223</v>
      </c>
      <c r="DV40" s="23">
        <v>0</v>
      </c>
      <c r="DW40" s="24" t="s">
        <v>223</v>
      </c>
      <c r="DX40" s="23">
        <v>0</v>
      </c>
      <c r="DY40" s="23">
        <v>0</v>
      </c>
      <c r="DZ40" s="24" t="s">
        <v>223</v>
      </c>
      <c r="EA40" s="24" t="s">
        <v>223</v>
      </c>
      <c r="EB40" s="24" t="s">
        <v>223</v>
      </c>
      <c r="EC40" s="24" t="s">
        <v>223</v>
      </c>
      <c r="ED40" s="24" t="s">
        <v>223</v>
      </c>
      <c r="EE40" s="24" t="s">
        <v>223</v>
      </c>
      <c r="EF40" s="24" t="s">
        <v>223</v>
      </c>
      <c r="EG40" s="24" t="s">
        <v>223</v>
      </c>
      <c r="EH40" s="24" t="s">
        <v>223</v>
      </c>
      <c r="EI40" s="24" t="s">
        <v>223</v>
      </c>
      <c r="EJ40" s="24" t="s">
        <v>223</v>
      </c>
      <c r="EK40" s="24" t="s">
        <v>223</v>
      </c>
      <c r="EL40" s="23">
        <v>0</v>
      </c>
      <c r="EM40" s="24" t="s">
        <v>223</v>
      </c>
      <c r="EN40" s="24" t="s">
        <v>223</v>
      </c>
      <c r="EO40" s="24" t="s">
        <v>223</v>
      </c>
      <c r="EP40" s="23">
        <v>0</v>
      </c>
      <c r="EQ40" s="24" t="s">
        <v>223</v>
      </c>
      <c r="ER40" s="24" t="s">
        <v>223</v>
      </c>
      <c r="ES40" s="24" t="s">
        <v>223</v>
      </c>
      <c r="ET40" s="24" t="s">
        <v>223</v>
      </c>
      <c r="EU40" s="23">
        <v>0</v>
      </c>
      <c r="EV40" s="24" t="s">
        <v>223</v>
      </c>
      <c r="EW40" s="23">
        <v>0</v>
      </c>
      <c r="EX40" s="23">
        <v>0</v>
      </c>
      <c r="EY40" s="23">
        <v>0</v>
      </c>
      <c r="EZ40" s="24" t="s">
        <v>223</v>
      </c>
      <c r="FA40" s="24" t="s">
        <v>223</v>
      </c>
      <c r="FB40" s="24" t="s">
        <v>223</v>
      </c>
      <c r="FC40" s="23">
        <v>0</v>
      </c>
      <c r="FD40" s="24" t="s">
        <v>223</v>
      </c>
      <c r="FE40" s="24" t="s">
        <v>223</v>
      </c>
      <c r="FF40" s="24" t="s">
        <v>223</v>
      </c>
      <c r="FG40" s="23">
        <v>0</v>
      </c>
      <c r="FH40" s="23">
        <v>0</v>
      </c>
      <c r="FI40" s="23">
        <v>0</v>
      </c>
      <c r="FJ40" s="24" t="s">
        <v>223</v>
      </c>
      <c r="FK40" s="24" t="s">
        <v>223</v>
      </c>
      <c r="FL40" s="24" t="s">
        <v>223</v>
      </c>
      <c r="FM40" s="24" t="s">
        <v>223</v>
      </c>
      <c r="FN40" s="23">
        <v>0</v>
      </c>
      <c r="FO40" s="23">
        <v>0</v>
      </c>
      <c r="FP40" s="24" t="s">
        <v>223</v>
      </c>
      <c r="FQ40" s="24" t="s">
        <v>223</v>
      </c>
      <c r="FR40" s="24" t="s">
        <v>223</v>
      </c>
      <c r="FS40" s="23">
        <v>0</v>
      </c>
      <c r="FT40" s="23">
        <v>0</v>
      </c>
      <c r="FU40" s="24" t="s">
        <v>223</v>
      </c>
      <c r="FV40" s="23">
        <v>0</v>
      </c>
      <c r="FW40" s="23">
        <v>844</v>
      </c>
      <c r="FX40" s="23">
        <v>0</v>
      </c>
      <c r="FY40" s="23">
        <v>0</v>
      </c>
      <c r="FZ40" s="23">
        <v>0</v>
      </c>
      <c r="GA40" s="23">
        <v>0</v>
      </c>
      <c r="GB40" s="23">
        <v>84</v>
      </c>
      <c r="GC40" s="23">
        <v>161</v>
      </c>
      <c r="GD40" s="23">
        <v>134</v>
      </c>
      <c r="GE40" s="23">
        <v>0</v>
      </c>
      <c r="GF40" s="23">
        <v>413</v>
      </c>
      <c r="GG40" s="23">
        <v>0</v>
      </c>
      <c r="GH40" s="23">
        <v>0</v>
      </c>
      <c r="GI40" s="23">
        <v>0</v>
      </c>
      <c r="GJ40" s="23">
        <v>0</v>
      </c>
      <c r="GK40" s="23">
        <v>0</v>
      </c>
      <c r="GL40" s="24" t="s">
        <v>223</v>
      </c>
      <c r="GM40" s="24" t="s">
        <v>223</v>
      </c>
      <c r="GN40" s="24" t="s">
        <v>223</v>
      </c>
      <c r="GO40" s="23">
        <v>0</v>
      </c>
      <c r="GP40" s="23">
        <v>0</v>
      </c>
      <c r="GQ40" s="23">
        <v>0</v>
      </c>
      <c r="GR40" s="23">
        <v>0</v>
      </c>
      <c r="GS40" s="23">
        <v>0</v>
      </c>
      <c r="GT40" s="23">
        <v>0</v>
      </c>
      <c r="GU40" s="23">
        <v>52</v>
      </c>
    </row>
    <row r="41" spans="1:203" ht="13.5" customHeight="1" x14ac:dyDescent="0.55000000000000004">
      <c r="A41" s="21" t="s">
        <v>44</v>
      </c>
      <c r="B41" s="22" t="s">
        <v>113</v>
      </c>
      <c r="C41" s="21" t="s">
        <v>114</v>
      </c>
      <c r="D41" s="23">
        <v>602</v>
      </c>
      <c r="E41" s="23">
        <v>149</v>
      </c>
      <c r="F41" s="23">
        <v>1</v>
      </c>
      <c r="G41" s="23">
        <v>0</v>
      </c>
      <c r="H41" s="23">
        <v>80</v>
      </c>
      <c r="I41" s="23">
        <v>86</v>
      </c>
      <c r="J41" s="23">
        <v>168</v>
      </c>
      <c r="K41" s="23">
        <v>37</v>
      </c>
      <c r="L41" s="23">
        <v>0</v>
      </c>
      <c r="M41" s="23">
        <v>0</v>
      </c>
      <c r="N41" s="23">
        <v>0</v>
      </c>
      <c r="O41" s="23">
        <v>0</v>
      </c>
      <c r="P41" s="23">
        <v>40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41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4" t="s">
        <v>223</v>
      </c>
      <c r="AQ41" s="24" t="s">
        <v>223</v>
      </c>
      <c r="AR41" s="23">
        <v>0</v>
      </c>
      <c r="AS41" s="24" t="s">
        <v>223</v>
      </c>
      <c r="AT41" s="24" t="s">
        <v>223</v>
      </c>
      <c r="AU41" s="23">
        <v>0</v>
      </c>
      <c r="AV41" s="24" t="s">
        <v>223</v>
      </c>
      <c r="AW41" s="23">
        <v>0</v>
      </c>
      <c r="AX41" s="24" t="s">
        <v>223</v>
      </c>
      <c r="AY41" s="23">
        <v>0</v>
      </c>
      <c r="AZ41" s="24" t="s">
        <v>223</v>
      </c>
      <c r="BA41" s="23">
        <v>0</v>
      </c>
      <c r="BB41" s="23">
        <v>602</v>
      </c>
      <c r="BC41" s="23">
        <v>149</v>
      </c>
      <c r="BD41" s="23">
        <v>1</v>
      </c>
      <c r="BE41" s="23">
        <v>0</v>
      </c>
      <c r="BF41" s="23">
        <v>80</v>
      </c>
      <c r="BG41" s="23">
        <v>86</v>
      </c>
      <c r="BH41" s="23">
        <v>168</v>
      </c>
      <c r="BI41" s="23">
        <v>37</v>
      </c>
      <c r="BJ41" s="23">
        <v>0</v>
      </c>
      <c r="BK41" s="23">
        <v>0</v>
      </c>
      <c r="BL41" s="23">
        <v>0</v>
      </c>
      <c r="BM41" s="23">
        <v>0</v>
      </c>
      <c r="BN41" s="23">
        <v>40</v>
      </c>
      <c r="BO41" s="24" t="s">
        <v>223</v>
      </c>
      <c r="BP41" s="24" t="s">
        <v>223</v>
      </c>
      <c r="BQ41" s="24" t="s">
        <v>223</v>
      </c>
      <c r="BR41" s="24" t="s">
        <v>223</v>
      </c>
      <c r="BS41" s="24" t="s">
        <v>223</v>
      </c>
      <c r="BT41" s="24" t="s">
        <v>223</v>
      </c>
      <c r="BU41" s="24" t="s">
        <v>223</v>
      </c>
      <c r="BV41" s="24" t="s">
        <v>223</v>
      </c>
      <c r="BW41" s="24" t="s">
        <v>223</v>
      </c>
      <c r="BX41" s="23">
        <v>0</v>
      </c>
      <c r="BY41" s="24" t="s">
        <v>223</v>
      </c>
      <c r="BZ41" s="23">
        <v>41</v>
      </c>
      <c r="CA41" s="23">
        <v>0</v>
      </c>
      <c r="CB41" s="24" t="s">
        <v>223</v>
      </c>
      <c r="CC41" s="24" t="s">
        <v>223</v>
      </c>
      <c r="CD41" s="24" t="s">
        <v>223</v>
      </c>
      <c r="CE41" s="24" t="s">
        <v>223</v>
      </c>
      <c r="CF41" s="24" t="s">
        <v>223</v>
      </c>
      <c r="CG41" s="24" t="s">
        <v>223</v>
      </c>
      <c r="CH41" s="24" t="s">
        <v>223</v>
      </c>
      <c r="CI41" s="24" t="s">
        <v>223</v>
      </c>
      <c r="CJ41" s="24" t="s">
        <v>223</v>
      </c>
      <c r="CK41" s="24" t="s">
        <v>223</v>
      </c>
      <c r="CL41" s="24" t="s">
        <v>223</v>
      </c>
      <c r="CM41" s="24" t="s">
        <v>223</v>
      </c>
      <c r="CN41" s="23">
        <v>0</v>
      </c>
      <c r="CO41" s="24" t="s">
        <v>223</v>
      </c>
      <c r="CP41" s="24" t="s">
        <v>223</v>
      </c>
      <c r="CQ41" s="24" t="s">
        <v>223</v>
      </c>
      <c r="CR41" s="24" t="s">
        <v>223</v>
      </c>
      <c r="CS41" s="24" t="s">
        <v>223</v>
      </c>
      <c r="CT41" s="24" t="s">
        <v>223</v>
      </c>
      <c r="CU41" s="24" t="s">
        <v>223</v>
      </c>
      <c r="CV41" s="24" t="s">
        <v>223</v>
      </c>
      <c r="CW41" s="23">
        <v>0</v>
      </c>
      <c r="CX41" s="24" t="s">
        <v>223</v>
      </c>
      <c r="CY41" s="23">
        <v>0</v>
      </c>
      <c r="CZ41" s="23">
        <v>0</v>
      </c>
      <c r="DA41" s="24" t="s">
        <v>223</v>
      </c>
      <c r="DB41" s="24" t="s">
        <v>223</v>
      </c>
      <c r="DC41" s="24" t="s">
        <v>223</v>
      </c>
      <c r="DD41" s="24" t="s">
        <v>223</v>
      </c>
      <c r="DE41" s="24" t="s">
        <v>223</v>
      </c>
      <c r="DF41" s="24" t="s">
        <v>223</v>
      </c>
      <c r="DG41" s="24" t="s">
        <v>223</v>
      </c>
      <c r="DH41" s="24" t="s">
        <v>223</v>
      </c>
      <c r="DI41" s="24" t="s">
        <v>223</v>
      </c>
      <c r="DJ41" s="24" t="s">
        <v>223</v>
      </c>
      <c r="DK41" s="24" t="s">
        <v>223</v>
      </c>
      <c r="DL41" s="24" t="s">
        <v>223</v>
      </c>
      <c r="DM41" s="24" t="s">
        <v>223</v>
      </c>
      <c r="DN41" s="23">
        <v>0</v>
      </c>
      <c r="DO41" s="24" t="s">
        <v>223</v>
      </c>
      <c r="DP41" s="24" t="s">
        <v>223</v>
      </c>
      <c r="DQ41" s="24" t="s">
        <v>223</v>
      </c>
      <c r="DR41" s="24" t="s">
        <v>223</v>
      </c>
      <c r="DS41" s="24" t="s">
        <v>223</v>
      </c>
      <c r="DT41" s="24" t="s">
        <v>223</v>
      </c>
      <c r="DU41" s="24" t="s">
        <v>223</v>
      </c>
      <c r="DV41" s="23">
        <v>0</v>
      </c>
      <c r="DW41" s="24" t="s">
        <v>223</v>
      </c>
      <c r="DX41" s="23">
        <v>0</v>
      </c>
      <c r="DY41" s="23">
        <v>0</v>
      </c>
      <c r="DZ41" s="24" t="s">
        <v>223</v>
      </c>
      <c r="EA41" s="24" t="s">
        <v>223</v>
      </c>
      <c r="EB41" s="24" t="s">
        <v>223</v>
      </c>
      <c r="EC41" s="24" t="s">
        <v>223</v>
      </c>
      <c r="ED41" s="24" t="s">
        <v>223</v>
      </c>
      <c r="EE41" s="24" t="s">
        <v>223</v>
      </c>
      <c r="EF41" s="24" t="s">
        <v>223</v>
      </c>
      <c r="EG41" s="24" t="s">
        <v>223</v>
      </c>
      <c r="EH41" s="24" t="s">
        <v>223</v>
      </c>
      <c r="EI41" s="24" t="s">
        <v>223</v>
      </c>
      <c r="EJ41" s="24" t="s">
        <v>223</v>
      </c>
      <c r="EK41" s="24" t="s">
        <v>223</v>
      </c>
      <c r="EL41" s="23">
        <v>0</v>
      </c>
      <c r="EM41" s="24" t="s">
        <v>223</v>
      </c>
      <c r="EN41" s="24" t="s">
        <v>223</v>
      </c>
      <c r="EO41" s="24" t="s">
        <v>223</v>
      </c>
      <c r="EP41" s="23">
        <v>0</v>
      </c>
      <c r="EQ41" s="24" t="s">
        <v>223</v>
      </c>
      <c r="ER41" s="24" t="s">
        <v>223</v>
      </c>
      <c r="ES41" s="24" t="s">
        <v>223</v>
      </c>
      <c r="ET41" s="24" t="s">
        <v>223</v>
      </c>
      <c r="EU41" s="23">
        <v>0</v>
      </c>
      <c r="EV41" s="24" t="s">
        <v>223</v>
      </c>
      <c r="EW41" s="23">
        <v>0</v>
      </c>
      <c r="EX41" s="23">
        <v>0</v>
      </c>
      <c r="EY41" s="23">
        <v>0</v>
      </c>
      <c r="EZ41" s="24" t="s">
        <v>223</v>
      </c>
      <c r="FA41" s="24" t="s">
        <v>223</v>
      </c>
      <c r="FB41" s="24" t="s">
        <v>223</v>
      </c>
      <c r="FC41" s="23">
        <v>0</v>
      </c>
      <c r="FD41" s="24" t="s">
        <v>223</v>
      </c>
      <c r="FE41" s="24" t="s">
        <v>223</v>
      </c>
      <c r="FF41" s="24" t="s">
        <v>223</v>
      </c>
      <c r="FG41" s="23">
        <v>0</v>
      </c>
      <c r="FH41" s="23">
        <v>0</v>
      </c>
      <c r="FI41" s="23">
        <v>0</v>
      </c>
      <c r="FJ41" s="24" t="s">
        <v>223</v>
      </c>
      <c r="FK41" s="24" t="s">
        <v>223</v>
      </c>
      <c r="FL41" s="24" t="s">
        <v>223</v>
      </c>
      <c r="FM41" s="24" t="s">
        <v>223</v>
      </c>
      <c r="FN41" s="23">
        <v>0</v>
      </c>
      <c r="FO41" s="23">
        <v>0</v>
      </c>
      <c r="FP41" s="24" t="s">
        <v>223</v>
      </c>
      <c r="FQ41" s="24" t="s">
        <v>223</v>
      </c>
      <c r="FR41" s="24" t="s">
        <v>223</v>
      </c>
      <c r="FS41" s="23">
        <v>0</v>
      </c>
      <c r="FT41" s="23">
        <v>0</v>
      </c>
      <c r="FU41" s="24" t="s">
        <v>223</v>
      </c>
      <c r="FV41" s="23">
        <v>0</v>
      </c>
      <c r="FW41" s="23">
        <v>0</v>
      </c>
      <c r="FX41" s="23">
        <v>0</v>
      </c>
      <c r="FY41" s="23">
        <v>0</v>
      </c>
      <c r="FZ41" s="23">
        <v>0</v>
      </c>
      <c r="GA41" s="23">
        <v>0</v>
      </c>
      <c r="GB41" s="23">
        <v>0</v>
      </c>
      <c r="GC41" s="23">
        <v>0</v>
      </c>
      <c r="GD41" s="23">
        <v>0</v>
      </c>
      <c r="GE41" s="23">
        <v>0</v>
      </c>
      <c r="GF41" s="23">
        <v>0</v>
      </c>
      <c r="GG41" s="23">
        <v>0</v>
      </c>
      <c r="GH41" s="23">
        <v>0</v>
      </c>
      <c r="GI41" s="23">
        <v>0</v>
      </c>
      <c r="GJ41" s="23">
        <v>0</v>
      </c>
      <c r="GK41" s="23">
        <v>0</v>
      </c>
      <c r="GL41" s="24" t="s">
        <v>223</v>
      </c>
      <c r="GM41" s="24" t="s">
        <v>223</v>
      </c>
      <c r="GN41" s="24" t="s">
        <v>223</v>
      </c>
      <c r="GO41" s="23">
        <v>0</v>
      </c>
      <c r="GP41" s="23">
        <v>0</v>
      </c>
      <c r="GQ41" s="23">
        <v>0</v>
      </c>
      <c r="GR41" s="23">
        <v>0</v>
      </c>
      <c r="GS41" s="23">
        <v>0</v>
      </c>
      <c r="GT41" s="23">
        <v>0</v>
      </c>
      <c r="GU41" s="23">
        <v>0</v>
      </c>
    </row>
    <row r="42" spans="1:203" ht="13.5" customHeight="1" x14ac:dyDescent="0.55000000000000004">
      <c r="A42" s="21" t="s">
        <v>44</v>
      </c>
      <c r="B42" s="22" t="s">
        <v>115</v>
      </c>
      <c r="C42" s="21" t="s">
        <v>116</v>
      </c>
      <c r="D42" s="23">
        <v>461</v>
      </c>
      <c r="E42" s="23">
        <v>2</v>
      </c>
      <c r="F42" s="23">
        <v>0</v>
      </c>
      <c r="G42" s="23">
        <v>0</v>
      </c>
      <c r="H42" s="23">
        <v>0</v>
      </c>
      <c r="I42" s="23">
        <v>78</v>
      </c>
      <c r="J42" s="23">
        <v>102</v>
      </c>
      <c r="K42" s="23">
        <v>39</v>
      </c>
      <c r="L42" s="23">
        <v>0</v>
      </c>
      <c r="M42" s="23">
        <v>177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57</v>
      </c>
      <c r="W42" s="23">
        <v>0</v>
      </c>
      <c r="X42" s="23">
        <v>0</v>
      </c>
      <c r="Y42" s="23">
        <v>0</v>
      </c>
      <c r="Z42" s="23">
        <v>1</v>
      </c>
      <c r="AA42" s="23">
        <v>0</v>
      </c>
      <c r="AB42" s="23">
        <v>5</v>
      </c>
      <c r="AC42" s="23">
        <v>60</v>
      </c>
      <c r="AD42" s="23">
        <v>0</v>
      </c>
      <c r="AE42" s="23">
        <v>0</v>
      </c>
      <c r="AF42" s="23">
        <v>0</v>
      </c>
      <c r="AG42" s="23">
        <v>0</v>
      </c>
      <c r="AH42" s="23">
        <v>3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0</v>
      </c>
      <c r="AP42" s="24" t="s">
        <v>223</v>
      </c>
      <c r="AQ42" s="24" t="s">
        <v>223</v>
      </c>
      <c r="AR42" s="23">
        <v>0</v>
      </c>
      <c r="AS42" s="24" t="s">
        <v>223</v>
      </c>
      <c r="AT42" s="24" t="s">
        <v>223</v>
      </c>
      <c r="AU42" s="23">
        <v>57</v>
      </c>
      <c r="AV42" s="24" t="s">
        <v>223</v>
      </c>
      <c r="AW42" s="23">
        <v>0</v>
      </c>
      <c r="AX42" s="24" t="s">
        <v>223</v>
      </c>
      <c r="AY42" s="23">
        <v>0</v>
      </c>
      <c r="AZ42" s="24" t="s">
        <v>223</v>
      </c>
      <c r="BA42" s="23">
        <v>0</v>
      </c>
      <c r="BB42" s="23">
        <v>34</v>
      </c>
      <c r="BC42" s="23">
        <v>0</v>
      </c>
      <c r="BD42" s="23">
        <v>0</v>
      </c>
      <c r="BE42" s="23">
        <v>0</v>
      </c>
      <c r="BF42" s="23">
        <v>0</v>
      </c>
      <c r="BG42" s="23">
        <v>34</v>
      </c>
      <c r="BH42" s="23">
        <v>0</v>
      </c>
      <c r="BI42" s="23">
        <v>0</v>
      </c>
      <c r="BJ42" s="23">
        <v>0</v>
      </c>
      <c r="BK42" s="23">
        <v>0</v>
      </c>
      <c r="BL42" s="23">
        <v>0</v>
      </c>
      <c r="BM42" s="23">
        <v>0</v>
      </c>
      <c r="BN42" s="23">
        <v>0</v>
      </c>
      <c r="BO42" s="24" t="s">
        <v>223</v>
      </c>
      <c r="BP42" s="24" t="s">
        <v>223</v>
      </c>
      <c r="BQ42" s="24" t="s">
        <v>223</v>
      </c>
      <c r="BR42" s="24" t="s">
        <v>223</v>
      </c>
      <c r="BS42" s="24" t="s">
        <v>223</v>
      </c>
      <c r="BT42" s="24" t="s">
        <v>223</v>
      </c>
      <c r="BU42" s="24" t="s">
        <v>223</v>
      </c>
      <c r="BV42" s="24" t="s">
        <v>223</v>
      </c>
      <c r="BW42" s="24" t="s">
        <v>223</v>
      </c>
      <c r="BX42" s="23">
        <v>0</v>
      </c>
      <c r="BY42" s="24" t="s">
        <v>223</v>
      </c>
      <c r="BZ42" s="23">
        <v>0</v>
      </c>
      <c r="CA42" s="23">
        <v>0</v>
      </c>
      <c r="CB42" s="24" t="s">
        <v>223</v>
      </c>
      <c r="CC42" s="24" t="s">
        <v>223</v>
      </c>
      <c r="CD42" s="24" t="s">
        <v>223</v>
      </c>
      <c r="CE42" s="24" t="s">
        <v>223</v>
      </c>
      <c r="CF42" s="24" t="s">
        <v>223</v>
      </c>
      <c r="CG42" s="24" t="s">
        <v>223</v>
      </c>
      <c r="CH42" s="24" t="s">
        <v>223</v>
      </c>
      <c r="CI42" s="24" t="s">
        <v>223</v>
      </c>
      <c r="CJ42" s="24" t="s">
        <v>223</v>
      </c>
      <c r="CK42" s="24" t="s">
        <v>223</v>
      </c>
      <c r="CL42" s="24" t="s">
        <v>223</v>
      </c>
      <c r="CM42" s="24" t="s">
        <v>223</v>
      </c>
      <c r="CN42" s="23">
        <v>0</v>
      </c>
      <c r="CO42" s="24" t="s">
        <v>223</v>
      </c>
      <c r="CP42" s="24" t="s">
        <v>223</v>
      </c>
      <c r="CQ42" s="24" t="s">
        <v>223</v>
      </c>
      <c r="CR42" s="24" t="s">
        <v>223</v>
      </c>
      <c r="CS42" s="24" t="s">
        <v>223</v>
      </c>
      <c r="CT42" s="24" t="s">
        <v>223</v>
      </c>
      <c r="CU42" s="24" t="s">
        <v>223</v>
      </c>
      <c r="CV42" s="24" t="s">
        <v>223</v>
      </c>
      <c r="CW42" s="23">
        <v>0</v>
      </c>
      <c r="CX42" s="24" t="s">
        <v>223</v>
      </c>
      <c r="CY42" s="23">
        <v>0</v>
      </c>
      <c r="CZ42" s="23">
        <v>0</v>
      </c>
      <c r="DA42" s="24" t="s">
        <v>223</v>
      </c>
      <c r="DB42" s="24" t="s">
        <v>223</v>
      </c>
      <c r="DC42" s="24" t="s">
        <v>223</v>
      </c>
      <c r="DD42" s="24" t="s">
        <v>223</v>
      </c>
      <c r="DE42" s="24" t="s">
        <v>223</v>
      </c>
      <c r="DF42" s="24" t="s">
        <v>223</v>
      </c>
      <c r="DG42" s="24" t="s">
        <v>223</v>
      </c>
      <c r="DH42" s="24" t="s">
        <v>223</v>
      </c>
      <c r="DI42" s="24" t="s">
        <v>223</v>
      </c>
      <c r="DJ42" s="24" t="s">
        <v>223</v>
      </c>
      <c r="DK42" s="24" t="s">
        <v>223</v>
      </c>
      <c r="DL42" s="24" t="s">
        <v>223</v>
      </c>
      <c r="DM42" s="24" t="s">
        <v>223</v>
      </c>
      <c r="DN42" s="23">
        <v>0</v>
      </c>
      <c r="DO42" s="24" t="s">
        <v>223</v>
      </c>
      <c r="DP42" s="24" t="s">
        <v>223</v>
      </c>
      <c r="DQ42" s="24" t="s">
        <v>223</v>
      </c>
      <c r="DR42" s="24" t="s">
        <v>223</v>
      </c>
      <c r="DS42" s="24" t="s">
        <v>223</v>
      </c>
      <c r="DT42" s="24" t="s">
        <v>223</v>
      </c>
      <c r="DU42" s="24" t="s">
        <v>223</v>
      </c>
      <c r="DV42" s="23">
        <v>0</v>
      </c>
      <c r="DW42" s="24" t="s">
        <v>223</v>
      </c>
      <c r="DX42" s="23">
        <v>0</v>
      </c>
      <c r="DY42" s="23">
        <v>0</v>
      </c>
      <c r="DZ42" s="24" t="s">
        <v>223</v>
      </c>
      <c r="EA42" s="24" t="s">
        <v>223</v>
      </c>
      <c r="EB42" s="24" t="s">
        <v>223</v>
      </c>
      <c r="EC42" s="24" t="s">
        <v>223</v>
      </c>
      <c r="ED42" s="24" t="s">
        <v>223</v>
      </c>
      <c r="EE42" s="24" t="s">
        <v>223</v>
      </c>
      <c r="EF42" s="24" t="s">
        <v>223</v>
      </c>
      <c r="EG42" s="24" t="s">
        <v>223</v>
      </c>
      <c r="EH42" s="24" t="s">
        <v>223</v>
      </c>
      <c r="EI42" s="24" t="s">
        <v>223</v>
      </c>
      <c r="EJ42" s="24" t="s">
        <v>223</v>
      </c>
      <c r="EK42" s="24" t="s">
        <v>223</v>
      </c>
      <c r="EL42" s="23">
        <v>0</v>
      </c>
      <c r="EM42" s="24" t="s">
        <v>223</v>
      </c>
      <c r="EN42" s="24" t="s">
        <v>223</v>
      </c>
      <c r="EO42" s="24" t="s">
        <v>223</v>
      </c>
      <c r="EP42" s="23">
        <v>0</v>
      </c>
      <c r="EQ42" s="24" t="s">
        <v>223</v>
      </c>
      <c r="ER42" s="24" t="s">
        <v>223</v>
      </c>
      <c r="ES42" s="24" t="s">
        <v>223</v>
      </c>
      <c r="ET42" s="24" t="s">
        <v>223</v>
      </c>
      <c r="EU42" s="23">
        <v>0</v>
      </c>
      <c r="EV42" s="24" t="s">
        <v>223</v>
      </c>
      <c r="EW42" s="23">
        <v>0</v>
      </c>
      <c r="EX42" s="23">
        <v>0</v>
      </c>
      <c r="EY42" s="23">
        <v>0</v>
      </c>
      <c r="EZ42" s="24" t="s">
        <v>223</v>
      </c>
      <c r="FA42" s="24" t="s">
        <v>223</v>
      </c>
      <c r="FB42" s="24" t="s">
        <v>223</v>
      </c>
      <c r="FC42" s="23">
        <v>0</v>
      </c>
      <c r="FD42" s="24" t="s">
        <v>223</v>
      </c>
      <c r="FE42" s="24" t="s">
        <v>223</v>
      </c>
      <c r="FF42" s="24" t="s">
        <v>223</v>
      </c>
      <c r="FG42" s="23">
        <v>0</v>
      </c>
      <c r="FH42" s="23">
        <v>0</v>
      </c>
      <c r="FI42" s="23">
        <v>0</v>
      </c>
      <c r="FJ42" s="24" t="s">
        <v>223</v>
      </c>
      <c r="FK42" s="24" t="s">
        <v>223</v>
      </c>
      <c r="FL42" s="24" t="s">
        <v>223</v>
      </c>
      <c r="FM42" s="24" t="s">
        <v>223</v>
      </c>
      <c r="FN42" s="23">
        <v>0</v>
      </c>
      <c r="FO42" s="23">
        <v>0</v>
      </c>
      <c r="FP42" s="24" t="s">
        <v>223</v>
      </c>
      <c r="FQ42" s="24" t="s">
        <v>223</v>
      </c>
      <c r="FR42" s="24" t="s">
        <v>223</v>
      </c>
      <c r="FS42" s="23">
        <v>0</v>
      </c>
      <c r="FT42" s="23">
        <v>0</v>
      </c>
      <c r="FU42" s="24" t="s">
        <v>223</v>
      </c>
      <c r="FV42" s="23">
        <v>0</v>
      </c>
      <c r="FW42" s="23">
        <v>367</v>
      </c>
      <c r="FX42" s="23">
        <v>2</v>
      </c>
      <c r="FY42" s="23">
        <v>0</v>
      </c>
      <c r="FZ42" s="23">
        <v>0</v>
      </c>
      <c r="GA42" s="23">
        <v>0</v>
      </c>
      <c r="GB42" s="23">
        <v>41</v>
      </c>
      <c r="GC42" s="23">
        <v>102</v>
      </c>
      <c r="GD42" s="23">
        <v>39</v>
      </c>
      <c r="GE42" s="23">
        <v>0</v>
      </c>
      <c r="GF42" s="23">
        <v>177</v>
      </c>
      <c r="GG42" s="23">
        <v>0</v>
      </c>
      <c r="GH42" s="23">
        <v>0</v>
      </c>
      <c r="GI42" s="23">
        <v>0</v>
      </c>
      <c r="GJ42" s="23">
        <v>0</v>
      </c>
      <c r="GK42" s="23">
        <v>0</v>
      </c>
      <c r="GL42" s="24" t="s">
        <v>223</v>
      </c>
      <c r="GM42" s="24" t="s">
        <v>223</v>
      </c>
      <c r="GN42" s="24" t="s">
        <v>223</v>
      </c>
      <c r="GO42" s="23">
        <v>0</v>
      </c>
      <c r="GP42" s="23">
        <v>0</v>
      </c>
      <c r="GQ42" s="23">
        <v>0</v>
      </c>
      <c r="GR42" s="23">
        <v>0</v>
      </c>
      <c r="GS42" s="23">
        <v>1</v>
      </c>
      <c r="GT42" s="23">
        <v>0</v>
      </c>
      <c r="GU42" s="23">
        <v>5</v>
      </c>
    </row>
    <row r="43" spans="1:203" ht="13.5" customHeight="1" x14ac:dyDescent="0.55000000000000004">
      <c r="A43" s="21" t="s">
        <v>44</v>
      </c>
      <c r="B43" s="22" t="s">
        <v>117</v>
      </c>
      <c r="C43" s="21" t="s">
        <v>118</v>
      </c>
      <c r="D43" s="23">
        <v>129</v>
      </c>
      <c r="E43" s="23">
        <v>0</v>
      </c>
      <c r="F43" s="23">
        <v>0</v>
      </c>
      <c r="G43" s="23">
        <v>0</v>
      </c>
      <c r="H43" s="23">
        <v>0</v>
      </c>
      <c r="I43" s="23">
        <v>40</v>
      </c>
      <c r="J43" s="23">
        <v>0</v>
      </c>
      <c r="K43" s="23">
        <v>19</v>
      </c>
      <c r="L43" s="23">
        <v>0</v>
      </c>
      <c r="M43" s="23">
        <v>70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4" t="s">
        <v>223</v>
      </c>
      <c r="AQ43" s="24" t="s">
        <v>223</v>
      </c>
      <c r="AR43" s="23">
        <v>0</v>
      </c>
      <c r="AS43" s="24" t="s">
        <v>223</v>
      </c>
      <c r="AT43" s="24" t="s">
        <v>223</v>
      </c>
      <c r="AU43" s="23">
        <v>0</v>
      </c>
      <c r="AV43" s="24" t="s">
        <v>223</v>
      </c>
      <c r="AW43" s="23">
        <v>0</v>
      </c>
      <c r="AX43" s="24" t="s">
        <v>223</v>
      </c>
      <c r="AY43" s="23">
        <v>0</v>
      </c>
      <c r="AZ43" s="24" t="s">
        <v>223</v>
      </c>
      <c r="BA43" s="23">
        <v>0</v>
      </c>
      <c r="BB43" s="23">
        <v>18</v>
      </c>
      <c r="BC43" s="23">
        <v>0</v>
      </c>
      <c r="BD43" s="23">
        <v>0</v>
      </c>
      <c r="BE43" s="23">
        <v>0</v>
      </c>
      <c r="BF43" s="23">
        <v>0</v>
      </c>
      <c r="BG43" s="23">
        <v>18</v>
      </c>
      <c r="BH43" s="23">
        <v>0</v>
      </c>
      <c r="BI43" s="23">
        <v>0</v>
      </c>
      <c r="BJ43" s="23">
        <v>0</v>
      </c>
      <c r="BK43" s="23">
        <v>0</v>
      </c>
      <c r="BL43" s="23">
        <v>0</v>
      </c>
      <c r="BM43" s="23">
        <v>0</v>
      </c>
      <c r="BN43" s="23">
        <v>0</v>
      </c>
      <c r="BO43" s="24" t="s">
        <v>223</v>
      </c>
      <c r="BP43" s="24" t="s">
        <v>223</v>
      </c>
      <c r="BQ43" s="24" t="s">
        <v>223</v>
      </c>
      <c r="BR43" s="24" t="s">
        <v>223</v>
      </c>
      <c r="BS43" s="24" t="s">
        <v>223</v>
      </c>
      <c r="BT43" s="24" t="s">
        <v>223</v>
      </c>
      <c r="BU43" s="24" t="s">
        <v>223</v>
      </c>
      <c r="BV43" s="24" t="s">
        <v>223</v>
      </c>
      <c r="BW43" s="24" t="s">
        <v>223</v>
      </c>
      <c r="BX43" s="23">
        <v>0</v>
      </c>
      <c r="BY43" s="24" t="s">
        <v>223</v>
      </c>
      <c r="BZ43" s="23">
        <v>0</v>
      </c>
      <c r="CA43" s="23">
        <v>0</v>
      </c>
      <c r="CB43" s="24" t="s">
        <v>223</v>
      </c>
      <c r="CC43" s="24" t="s">
        <v>223</v>
      </c>
      <c r="CD43" s="24" t="s">
        <v>223</v>
      </c>
      <c r="CE43" s="24" t="s">
        <v>223</v>
      </c>
      <c r="CF43" s="24" t="s">
        <v>223</v>
      </c>
      <c r="CG43" s="24" t="s">
        <v>223</v>
      </c>
      <c r="CH43" s="24" t="s">
        <v>223</v>
      </c>
      <c r="CI43" s="24" t="s">
        <v>223</v>
      </c>
      <c r="CJ43" s="24" t="s">
        <v>223</v>
      </c>
      <c r="CK43" s="24" t="s">
        <v>223</v>
      </c>
      <c r="CL43" s="24" t="s">
        <v>223</v>
      </c>
      <c r="CM43" s="24" t="s">
        <v>223</v>
      </c>
      <c r="CN43" s="23">
        <v>0</v>
      </c>
      <c r="CO43" s="24" t="s">
        <v>223</v>
      </c>
      <c r="CP43" s="24" t="s">
        <v>223</v>
      </c>
      <c r="CQ43" s="24" t="s">
        <v>223</v>
      </c>
      <c r="CR43" s="24" t="s">
        <v>223</v>
      </c>
      <c r="CS43" s="24" t="s">
        <v>223</v>
      </c>
      <c r="CT43" s="24" t="s">
        <v>223</v>
      </c>
      <c r="CU43" s="24" t="s">
        <v>223</v>
      </c>
      <c r="CV43" s="24" t="s">
        <v>223</v>
      </c>
      <c r="CW43" s="23">
        <v>0</v>
      </c>
      <c r="CX43" s="24" t="s">
        <v>223</v>
      </c>
      <c r="CY43" s="23">
        <v>0</v>
      </c>
      <c r="CZ43" s="23">
        <v>0</v>
      </c>
      <c r="DA43" s="24" t="s">
        <v>223</v>
      </c>
      <c r="DB43" s="24" t="s">
        <v>223</v>
      </c>
      <c r="DC43" s="24" t="s">
        <v>223</v>
      </c>
      <c r="DD43" s="24" t="s">
        <v>223</v>
      </c>
      <c r="DE43" s="24" t="s">
        <v>223</v>
      </c>
      <c r="DF43" s="24" t="s">
        <v>223</v>
      </c>
      <c r="DG43" s="24" t="s">
        <v>223</v>
      </c>
      <c r="DH43" s="24" t="s">
        <v>223</v>
      </c>
      <c r="DI43" s="24" t="s">
        <v>223</v>
      </c>
      <c r="DJ43" s="24" t="s">
        <v>223</v>
      </c>
      <c r="DK43" s="24" t="s">
        <v>223</v>
      </c>
      <c r="DL43" s="24" t="s">
        <v>223</v>
      </c>
      <c r="DM43" s="24" t="s">
        <v>223</v>
      </c>
      <c r="DN43" s="23">
        <v>0</v>
      </c>
      <c r="DO43" s="24" t="s">
        <v>223</v>
      </c>
      <c r="DP43" s="24" t="s">
        <v>223</v>
      </c>
      <c r="DQ43" s="24" t="s">
        <v>223</v>
      </c>
      <c r="DR43" s="24" t="s">
        <v>223</v>
      </c>
      <c r="DS43" s="24" t="s">
        <v>223</v>
      </c>
      <c r="DT43" s="24" t="s">
        <v>223</v>
      </c>
      <c r="DU43" s="24" t="s">
        <v>223</v>
      </c>
      <c r="DV43" s="23">
        <v>0</v>
      </c>
      <c r="DW43" s="24" t="s">
        <v>223</v>
      </c>
      <c r="DX43" s="23">
        <v>0</v>
      </c>
      <c r="DY43" s="23">
        <v>0</v>
      </c>
      <c r="DZ43" s="24" t="s">
        <v>223</v>
      </c>
      <c r="EA43" s="24" t="s">
        <v>223</v>
      </c>
      <c r="EB43" s="24" t="s">
        <v>223</v>
      </c>
      <c r="EC43" s="24" t="s">
        <v>223</v>
      </c>
      <c r="ED43" s="24" t="s">
        <v>223</v>
      </c>
      <c r="EE43" s="24" t="s">
        <v>223</v>
      </c>
      <c r="EF43" s="24" t="s">
        <v>223</v>
      </c>
      <c r="EG43" s="24" t="s">
        <v>223</v>
      </c>
      <c r="EH43" s="24" t="s">
        <v>223</v>
      </c>
      <c r="EI43" s="24" t="s">
        <v>223</v>
      </c>
      <c r="EJ43" s="24" t="s">
        <v>223</v>
      </c>
      <c r="EK43" s="24" t="s">
        <v>223</v>
      </c>
      <c r="EL43" s="23">
        <v>0</v>
      </c>
      <c r="EM43" s="24" t="s">
        <v>223</v>
      </c>
      <c r="EN43" s="24" t="s">
        <v>223</v>
      </c>
      <c r="EO43" s="24" t="s">
        <v>223</v>
      </c>
      <c r="EP43" s="23">
        <v>0</v>
      </c>
      <c r="EQ43" s="24" t="s">
        <v>223</v>
      </c>
      <c r="ER43" s="24" t="s">
        <v>223</v>
      </c>
      <c r="ES43" s="24" t="s">
        <v>223</v>
      </c>
      <c r="ET43" s="24" t="s">
        <v>223</v>
      </c>
      <c r="EU43" s="23">
        <v>0</v>
      </c>
      <c r="EV43" s="24" t="s">
        <v>223</v>
      </c>
      <c r="EW43" s="23">
        <v>0</v>
      </c>
      <c r="EX43" s="23">
        <v>0</v>
      </c>
      <c r="EY43" s="23">
        <v>0</v>
      </c>
      <c r="EZ43" s="24" t="s">
        <v>223</v>
      </c>
      <c r="FA43" s="24" t="s">
        <v>223</v>
      </c>
      <c r="FB43" s="24" t="s">
        <v>223</v>
      </c>
      <c r="FC43" s="23">
        <v>0</v>
      </c>
      <c r="FD43" s="24" t="s">
        <v>223</v>
      </c>
      <c r="FE43" s="24" t="s">
        <v>223</v>
      </c>
      <c r="FF43" s="24" t="s">
        <v>223</v>
      </c>
      <c r="FG43" s="23">
        <v>0</v>
      </c>
      <c r="FH43" s="23">
        <v>0</v>
      </c>
      <c r="FI43" s="23">
        <v>0</v>
      </c>
      <c r="FJ43" s="24" t="s">
        <v>223</v>
      </c>
      <c r="FK43" s="24" t="s">
        <v>223</v>
      </c>
      <c r="FL43" s="24" t="s">
        <v>223</v>
      </c>
      <c r="FM43" s="24" t="s">
        <v>223</v>
      </c>
      <c r="FN43" s="23">
        <v>0</v>
      </c>
      <c r="FO43" s="23">
        <v>0</v>
      </c>
      <c r="FP43" s="24" t="s">
        <v>223</v>
      </c>
      <c r="FQ43" s="24" t="s">
        <v>223</v>
      </c>
      <c r="FR43" s="24" t="s">
        <v>223</v>
      </c>
      <c r="FS43" s="23">
        <v>0</v>
      </c>
      <c r="FT43" s="23">
        <v>0</v>
      </c>
      <c r="FU43" s="24" t="s">
        <v>223</v>
      </c>
      <c r="FV43" s="23">
        <v>0</v>
      </c>
      <c r="FW43" s="23">
        <v>111</v>
      </c>
      <c r="FX43" s="23">
        <v>0</v>
      </c>
      <c r="FY43" s="23">
        <v>0</v>
      </c>
      <c r="FZ43" s="23">
        <v>0</v>
      </c>
      <c r="GA43" s="23">
        <v>0</v>
      </c>
      <c r="GB43" s="23">
        <v>22</v>
      </c>
      <c r="GC43" s="23">
        <v>0</v>
      </c>
      <c r="GD43" s="23">
        <v>19</v>
      </c>
      <c r="GE43" s="23">
        <v>0</v>
      </c>
      <c r="GF43" s="23">
        <v>70</v>
      </c>
      <c r="GG43" s="23">
        <v>0</v>
      </c>
      <c r="GH43" s="23">
        <v>0</v>
      </c>
      <c r="GI43" s="23">
        <v>0</v>
      </c>
      <c r="GJ43" s="23">
        <v>0</v>
      </c>
      <c r="GK43" s="23">
        <v>0</v>
      </c>
      <c r="GL43" s="24" t="s">
        <v>223</v>
      </c>
      <c r="GM43" s="24" t="s">
        <v>223</v>
      </c>
      <c r="GN43" s="24" t="s">
        <v>223</v>
      </c>
      <c r="GO43" s="23">
        <v>0</v>
      </c>
      <c r="GP43" s="23">
        <v>0</v>
      </c>
      <c r="GQ43" s="23">
        <v>0</v>
      </c>
      <c r="GR43" s="23">
        <v>0</v>
      </c>
      <c r="GS43" s="23">
        <v>0</v>
      </c>
      <c r="GT43" s="23">
        <v>0</v>
      </c>
      <c r="GU43" s="23">
        <v>0</v>
      </c>
    </row>
    <row r="44" spans="1:203" ht="13.5" customHeight="1" x14ac:dyDescent="0.55000000000000004">
      <c r="A44" s="21" t="s">
        <v>44</v>
      </c>
      <c r="B44" s="22" t="s">
        <v>119</v>
      </c>
      <c r="C44" s="21" t="s">
        <v>120</v>
      </c>
      <c r="D44" s="23">
        <v>934</v>
      </c>
      <c r="E44" s="23">
        <v>0</v>
      </c>
      <c r="F44" s="23">
        <v>0</v>
      </c>
      <c r="G44" s="23">
        <v>0</v>
      </c>
      <c r="H44" s="23">
        <v>0</v>
      </c>
      <c r="I44" s="23">
        <v>97</v>
      </c>
      <c r="J44" s="23">
        <v>80</v>
      </c>
      <c r="K44" s="23">
        <v>25</v>
      </c>
      <c r="L44" s="23">
        <v>0</v>
      </c>
      <c r="M44" s="23">
        <v>171</v>
      </c>
      <c r="N44" s="23">
        <v>0</v>
      </c>
      <c r="O44" s="23">
        <v>278</v>
      </c>
      <c r="P44" s="23">
        <v>0</v>
      </c>
      <c r="Q44" s="23">
        <v>283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297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126</v>
      </c>
      <c r="AM44" s="23">
        <v>0</v>
      </c>
      <c r="AN44" s="23">
        <v>171</v>
      </c>
      <c r="AO44" s="23">
        <v>0</v>
      </c>
      <c r="AP44" s="24" t="s">
        <v>223</v>
      </c>
      <c r="AQ44" s="24" t="s">
        <v>223</v>
      </c>
      <c r="AR44" s="23">
        <v>0</v>
      </c>
      <c r="AS44" s="24" t="s">
        <v>223</v>
      </c>
      <c r="AT44" s="24" t="s">
        <v>223</v>
      </c>
      <c r="AU44" s="23">
        <v>0</v>
      </c>
      <c r="AV44" s="24" t="s">
        <v>223</v>
      </c>
      <c r="AW44" s="23">
        <v>0</v>
      </c>
      <c r="AX44" s="24" t="s">
        <v>223</v>
      </c>
      <c r="AY44" s="23">
        <v>0</v>
      </c>
      <c r="AZ44" s="24" t="s">
        <v>223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4" t="s">
        <v>223</v>
      </c>
      <c r="BP44" s="24" t="s">
        <v>223</v>
      </c>
      <c r="BQ44" s="24" t="s">
        <v>223</v>
      </c>
      <c r="BR44" s="24" t="s">
        <v>223</v>
      </c>
      <c r="BS44" s="24" t="s">
        <v>223</v>
      </c>
      <c r="BT44" s="24" t="s">
        <v>223</v>
      </c>
      <c r="BU44" s="24" t="s">
        <v>223</v>
      </c>
      <c r="BV44" s="24" t="s">
        <v>223</v>
      </c>
      <c r="BW44" s="24" t="s">
        <v>223</v>
      </c>
      <c r="BX44" s="23">
        <v>0</v>
      </c>
      <c r="BY44" s="24" t="s">
        <v>223</v>
      </c>
      <c r="BZ44" s="23">
        <v>0</v>
      </c>
      <c r="CA44" s="23">
        <v>0</v>
      </c>
      <c r="CB44" s="24" t="s">
        <v>223</v>
      </c>
      <c r="CC44" s="24" t="s">
        <v>223</v>
      </c>
      <c r="CD44" s="24" t="s">
        <v>223</v>
      </c>
      <c r="CE44" s="24" t="s">
        <v>223</v>
      </c>
      <c r="CF44" s="24" t="s">
        <v>223</v>
      </c>
      <c r="CG44" s="24" t="s">
        <v>223</v>
      </c>
      <c r="CH44" s="24" t="s">
        <v>223</v>
      </c>
      <c r="CI44" s="24" t="s">
        <v>223</v>
      </c>
      <c r="CJ44" s="24" t="s">
        <v>223</v>
      </c>
      <c r="CK44" s="24" t="s">
        <v>223</v>
      </c>
      <c r="CL44" s="24" t="s">
        <v>223</v>
      </c>
      <c r="CM44" s="24" t="s">
        <v>223</v>
      </c>
      <c r="CN44" s="23">
        <v>0</v>
      </c>
      <c r="CO44" s="24" t="s">
        <v>223</v>
      </c>
      <c r="CP44" s="24" t="s">
        <v>223</v>
      </c>
      <c r="CQ44" s="24" t="s">
        <v>223</v>
      </c>
      <c r="CR44" s="24" t="s">
        <v>223</v>
      </c>
      <c r="CS44" s="24" t="s">
        <v>223</v>
      </c>
      <c r="CT44" s="24" t="s">
        <v>223</v>
      </c>
      <c r="CU44" s="24" t="s">
        <v>223</v>
      </c>
      <c r="CV44" s="24" t="s">
        <v>223</v>
      </c>
      <c r="CW44" s="23">
        <v>0</v>
      </c>
      <c r="CX44" s="24" t="s">
        <v>223</v>
      </c>
      <c r="CY44" s="23">
        <v>0</v>
      </c>
      <c r="CZ44" s="23">
        <v>0</v>
      </c>
      <c r="DA44" s="24" t="s">
        <v>223</v>
      </c>
      <c r="DB44" s="24" t="s">
        <v>223</v>
      </c>
      <c r="DC44" s="24" t="s">
        <v>223</v>
      </c>
      <c r="DD44" s="24" t="s">
        <v>223</v>
      </c>
      <c r="DE44" s="24" t="s">
        <v>223</v>
      </c>
      <c r="DF44" s="24" t="s">
        <v>223</v>
      </c>
      <c r="DG44" s="24" t="s">
        <v>223</v>
      </c>
      <c r="DH44" s="24" t="s">
        <v>223</v>
      </c>
      <c r="DI44" s="24" t="s">
        <v>223</v>
      </c>
      <c r="DJ44" s="24" t="s">
        <v>223</v>
      </c>
      <c r="DK44" s="24" t="s">
        <v>223</v>
      </c>
      <c r="DL44" s="24" t="s">
        <v>223</v>
      </c>
      <c r="DM44" s="24" t="s">
        <v>223</v>
      </c>
      <c r="DN44" s="23">
        <v>0</v>
      </c>
      <c r="DO44" s="24" t="s">
        <v>223</v>
      </c>
      <c r="DP44" s="24" t="s">
        <v>223</v>
      </c>
      <c r="DQ44" s="24" t="s">
        <v>223</v>
      </c>
      <c r="DR44" s="24" t="s">
        <v>223</v>
      </c>
      <c r="DS44" s="24" t="s">
        <v>223</v>
      </c>
      <c r="DT44" s="24" t="s">
        <v>223</v>
      </c>
      <c r="DU44" s="24" t="s">
        <v>223</v>
      </c>
      <c r="DV44" s="23">
        <v>0</v>
      </c>
      <c r="DW44" s="24" t="s">
        <v>223</v>
      </c>
      <c r="DX44" s="23">
        <v>0</v>
      </c>
      <c r="DY44" s="23">
        <v>283</v>
      </c>
      <c r="DZ44" s="24" t="s">
        <v>223</v>
      </c>
      <c r="EA44" s="24" t="s">
        <v>223</v>
      </c>
      <c r="EB44" s="24" t="s">
        <v>223</v>
      </c>
      <c r="EC44" s="24" t="s">
        <v>223</v>
      </c>
      <c r="ED44" s="24" t="s">
        <v>223</v>
      </c>
      <c r="EE44" s="24" t="s">
        <v>223</v>
      </c>
      <c r="EF44" s="24" t="s">
        <v>223</v>
      </c>
      <c r="EG44" s="24" t="s">
        <v>223</v>
      </c>
      <c r="EH44" s="24" t="s">
        <v>223</v>
      </c>
      <c r="EI44" s="24" t="s">
        <v>223</v>
      </c>
      <c r="EJ44" s="24" t="s">
        <v>223</v>
      </c>
      <c r="EK44" s="24" t="s">
        <v>223</v>
      </c>
      <c r="EL44" s="23">
        <v>283</v>
      </c>
      <c r="EM44" s="24" t="s">
        <v>223</v>
      </c>
      <c r="EN44" s="24" t="s">
        <v>223</v>
      </c>
      <c r="EO44" s="24" t="s">
        <v>223</v>
      </c>
      <c r="EP44" s="23">
        <v>0</v>
      </c>
      <c r="EQ44" s="24" t="s">
        <v>223</v>
      </c>
      <c r="ER44" s="24" t="s">
        <v>223</v>
      </c>
      <c r="ES44" s="24" t="s">
        <v>223</v>
      </c>
      <c r="ET44" s="24" t="s">
        <v>223</v>
      </c>
      <c r="EU44" s="23">
        <v>0</v>
      </c>
      <c r="EV44" s="24" t="s">
        <v>223</v>
      </c>
      <c r="EW44" s="23">
        <v>0</v>
      </c>
      <c r="EX44" s="23">
        <v>45</v>
      </c>
      <c r="EY44" s="23">
        <v>0</v>
      </c>
      <c r="EZ44" s="24" t="s">
        <v>223</v>
      </c>
      <c r="FA44" s="24" t="s">
        <v>223</v>
      </c>
      <c r="FB44" s="24" t="s">
        <v>223</v>
      </c>
      <c r="FC44" s="23">
        <v>0</v>
      </c>
      <c r="FD44" s="24" t="s">
        <v>223</v>
      </c>
      <c r="FE44" s="24" t="s">
        <v>223</v>
      </c>
      <c r="FF44" s="24" t="s">
        <v>223</v>
      </c>
      <c r="FG44" s="23">
        <v>45</v>
      </c>
      <c r="FH44" s="23">
        <v>0</v>
      </c>
      <c r="FI44" s="23">
        <v>0</v>
      </c>
      <c r="FJ44" s="24" t="s">
        <v>223</v>
      </c>
      <c r="FK44" s="24" t="s">
        <v>223</v>
      </c>
      <c r="FL44" s="24" t="s">
        <v>223</v>
      </c>
      <c r="FM44" s="24" t="s">
        <v>223</v>
      </c>
      <c r="FN44" s="23">
        <v>0</v>
      </c>
      <c r="FO44" s="23">
        <v>0</v>
      </c>
      <c r="FP44" s="24" t="s">
        <v>223</v>
      </c>
      <c r="FQ44" s="24" t="s">
        <v>223</v>
      </c>
      <c r="FR44" s="24" t="s">
        <v>223</v>
      </c>
      <c r="FS44" s="23">
        <v>0</v>
      </c>
      <c r="FT44" s="23">
        <v>0</v>
      </c>
      <c r="FU44" s="24" t="s">
        <v>223</v>
      </c>
      <c r="FV44" s="23">
        <v>0</v>
      </c>
      <c r="FW44" s="23">
        <v>309</v>
      </c>
      <c r="FX44" s="23">
        <v>0</v>
      </c>
      <c r="FY44" s="23">
        <v>0</v>
      </c>
      <c r="FZ44" s="23">
        <v>0</v>
      </c>
      <c r="GA44" s="23">
        <v>0</v>
      </c>
      <c r="GB44" s="23">
        <v>97</v>
      </c>
      <c r="GC44" s="23">
        <v>80</v>
      </c>
      <c r="GD44" s="23">
        <v>25</v>
      </c>
      <c r="GE44" s="23">
        <v>0</v>
      </c>
      <c r="GF44" s="23">
        <v>0</v>
      </c>
      <c r="GG44" s="23">
        <v>0</v>
      </c>
      <c r="GH44" s="23">
        <v>107</v>
      </c>
      <c r="GI44" s="23">
        <v>0</v>
      </c>
      <c r="GJ44" s="23">
        <v>0</v>
      </c>
      <c r="GK44" s="23">
        <v>0</v>
      </c>
      <c r="GL44" s="24" t="s">
        <v>223</v>
      </c>
      <c r="GM44" s="24" t="s">
        <v>223</v>
      </c>
      <c r="GN44" s="24" t="s">
        <v>223</v>
      </c>
      <c r="GO44" s="23">
        <v>0</v>
      </c>
      <c r="GP44" s="23">
        <v>0</v>
      </c>
      <c r="GQ44" s="23">
        <v>0</v>
      </c>
      <c r="GR44" s="23">
        <v>0</v>
      </c>
      <c r="GS44" s="23">
        <v>0</v>
      </c>
      <c r="GT44" s="23">
        <v>0</v>
      </c>
      <c r="GU44" s="23">
        <v>0</v>
      </c>
    </row>
    <row r="45" spans="1:203" ht="13.5" customHeight="1" x14ac:dyDescent="0.55000000000000004">
      <c r="A45" s="21" t="s">
        <v>44</v>
      </c>
      <c r="B45" s="22" t="s">
        <v>121</v>
      </c>
      <c r="C45" s="21" t="s">
        <v>122</v>
      </c>
      <c r="D45" s="23">
        <v>801</v>
      </c>
      <c r="E45" s="23">
        <v>0</v>
      </c>
      <c r="F45" s="23">
        <v>0</v>
      </c>
      <c r="G45" s="23">
        <v>0</v>
      </c>
      <c r="H45" s="23">
        <v>0</v>
      </c>
      <c r="I45" s="23">
        <v>167</v>
      </c>
      <c r="J45" s="23">
        <v>191</v>
      </c>
      <c r="K45" s="23">
        <v>134</v>
      </c>
      <c r="L45" s="23">
        <v>0</v>
      </c>
      <c r="M45" s="23">
        <v>308</v>
      </c>
      <c r="N45" s="23">
        <v>1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16</v>
      </c>
      <c r="AD45" s="23">
        <v>0</v>
      </c>
      <c r="AE45" s="23">
        <v>0</v>
      </c>
      <c r="AF45" s="23">
        <v>0</v>
      </c>
      <c r="AG45" s="23">
        <v>0</v>
      </c>
      <c r="AH45" s="23">
        <v>16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4" t="s">
        <v>223</v>
      </c>
      <c r="AQ45" s="24" t="s">
        <v>223</v>
      </c>
      <c r="AR45" s="23">
        <v>0</v>
      </c>
      <c r="AS45" s="24" t="s">
        <v>223</v>
      </c>
      <c r="AT45" s="24" t="s">
        <v>223</v>
      </c>
      <c r="AU45" s="23">
        <v>0</v>
      </c>
      <c r="AV45" s="24" t="s">
        <v>223</v>
      </c>
      <c r="AW45" s="23">
        <v>0</v>
      </c>
      <c r="AX45" s="24" t="s">
        <v>223</v>
      </c>
      <c r="AY45" s="23">
        <v>0</v>
      </c>
      <c r="AZ45" s="24" t="s">
        <v>223</v>
      </c>
      <c r="BA45" s="23">
        <v>0</v>
      </c>
      <c r="BB45" s="23">
        <v>150</v>
      </c>
      <c r="BC45" s="23">
        <v>0</v>
      </c>
      <c r="BD45" s="23">
        <v>0</v>
      </c>
      <c r="BE45" s="23">
        <v>0</v>
      </c>
      <c r="BF45" s="23">
        <v>0</v>
      </c>
      <c r="BG45" s="23">
        <v>150</v>
      </c>
      <c r="BH45" s="23">
        <v>0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4" t="s">
        <v>223</v>
      </c>
      <c r="BP45" s="24" t="s">
        <v>223</v>
      </c>
      <c r="BQ45" s="24" t="s">
        <v>223</v>
      </c>
      <c r="BR45" s="24" t="s">
        <v>223</v>
      </c>
      <c r="BS45" s="24" t="s">
        <v>223</v>
      </c>
      <c r="BT45" s="24" t="s">
        <v>223</v>
      </c>
      <c r="BU45" s="24" t="s">
        <v>223</v>
      </c>
      <c r="BV45" s="24" t="s">
        <v>223</v>
      </c>
      <c r="BW45" s="24" t="s">
        <v>223</v>
      </c>
      <c r="BX45" s="23">
        <v>0</v>
      </c>
      <c r="BY45" s="24" t="s">
        <v>223</v>
      </c>
      <c r="BZ45" s="23">
        <v>0</v>
      </c>
      <c r="CA45" s="23">
        <v>0</v>
      </c>
      <c r="CB45" s="24" t="s">
        <v>223</v>
      </c>
      <c r="CC45" s="24" t="s">
        <v>223</v>
      </c>
      <c r="CD45" s="24" t="s">
        <v>223</v>
      </c>
      <c r="CE45" s="24" t="s">
        <v>223</v>
      </c>
      <c r="CF45" s="24" t="s">
        <v>223</v>
      </c>
      <c r="CG45" s="24" t="s">
        <v>223</v>
      </c>
      <c r="CH45" s="24" t="s">
        <v>223</v>
      </c>
      <c r="CI45" s="24" t="s">
        <v>223</v>
      </c>
      <c r="CJ45" s="24" t="s">
        <v>223</v>
      </c>
      <c r="CK45" s="24" t="s">
        <v>223</v>
      </c>
      <c r="CL45" s="24" t="s">
        <v>223</v>
      </c>
      <c r="CM45" s="24" t="s">
        <v>223</v>
      </c>
      <c r="CN45" s="23">
        <v>0</v>
      </c>
      <c r="CO45" s="24" t="s">
        <v>223</v>
      </c>
      <c r="CP45" s="24" t="s">
        <v>223</v>
      </c>
      <c r="CQ45" s="24" t="s">
        <v>223</v>
      </c>
      <c r="CR45" s="24" t="s">
        <v>223</v>
      </c>
      <c r="CS45" s="24" t="s">
        <v>223</v>
      </c>
      <c r="CT45" s="24" t="s">
        <v>223</v>
      </c>
      <c r="CU45" s="24" t="s">
        <v>223</v>
      </c>
      <c r="CV45" s="24" t="s">
        <v>223</v>
      </c>
      <c r="CW45" s="23">
        <v>0</v>
      </c>
      <c r="CX45" s="24" t="s">
        <v>223</v>
      </c>
      <c r="CY45" s="23">
        <v>0</v>
      </c>
      <c r="CZ45" s="23">
        <v>0</v>
      </c>
      <c r="DA45" s="24" t="s">
        <v>223</v>
      </c>
      <c r="DB45" s="24" t="s">
        <v>223</v>
      </c>
      <c r="DC45" s="24" t="s">
        <v>223</v>
      </c>
      <c r="DD45" s="24" t="s">
        <v>223</v>
      </c>
      <c r="DE45" s="24" t="s">
        <v>223</v>
      </c>
      <c r="DF45" s="24" t="s">
        <v>223</v>
      </c>
      <c r="DG45" s="24" t="s">
        <v>223</v>
      </c>
      <c r="DH45" s="24" t="s">
        <v>223</v>
      </c>
      <c r="DI45" s="24" t="s">
        <v>223</v>
      </c>
      <c r="DJ45" s="24" t="s">
        <v>223</v>
      </c>
      <c r="DK45" s="24" t="s">
        <v>223</v>
      </c>
      <c r="DL45" s="24" t="s">
        <v>223</v>
      </c>
      <c r="DM45" s="24" t="s">
        <v>223</v>
      </c>
      <c r="DN45" s="23">
        <v>0</v>
      </c>
      <c r="DO45" s="24" t="s">
        <v>223</v>
      </c>
      <c r="DP45" s="24" t="s">
        <v>223</v>
      </c>
      <c r="DQ45" s="24" t="s">
        <v>223</v>
      </c>
      <c r="DR45" s="24" t="s">
        <v>223</v>
      </c>
      <c r="DS45" s="24" t="s">
        <v>223</v>
      </c>
      <c r="DT45" s="24" t="s">
        <v>223</v>
      </c>
      <c r="DU45" s="24" t="s">
        <v>223</v>
      </c>
      <c r="DV45" s="23">
        <v>0</v>
      </c>
      <c r="DW45" s="24" t="s">
        <v>223</v>
      </c>
      <c r="DX45" s="23">
        <v>0</v>
      </c>
      <c r="DY45" s="23">
        <v>0</v>
      </c>
      <c r="DZ45" s="24" t="s">
        <v>223</v>
      </c>
      <c r="EA45" s="24" t="s">
        <v>223</v>
      </c>
      <c r="EB45" s="24" t="s">
        <v>223</v>
      </c>
      <c r="EC45" s="24" t="s">
        <v>223</v>
      </c>
      <c r="ED45" s="24" t="s">
        <v>223</v>
      </c>
      <c r="EE45" s="24" t="s">
        <v>223</v>
      </c>
      <c r="EF45" s="24" t="s">
        <v>223</v>
      </c>
      <c r="EG45" s="24" t="s">
        <v>223</v>
      </c>
      <c r="EH45" s="24" t="s">
        <v>223</v>
      </c>
      <c r="EI45" s="24" t="s">
        <v>223</v>
      </c>
      <c r="EJ45" s="24" t="s">
        <v>223</v>
      </c>
      <c r="EK45" s="24" t="s">
        <v>223</v>
      </c>
      <c r="EL45" s="23">
        <v>0</v>
      </c>
      <c r="EM45" s="24" t="s">
        <v>223</v>
      </c>
      <c r="EN45" s="24" t="s">
        <v>223</v>
      </c>
      <c r="EO45" s="24" t="s">
        <v>223</v>
      </c>
      <c r="EP45" s="23">
        <v>0</v>
      </c>
      <c r="EQ45" s="24" t="s">
        <v>223</v>
      </c>
      <c r="ER45" s="24" t="s">
        <v>223</v>
      </c>
      <c r="ES45" s="24" t="s">
        <v>223</v>
      </c>
      <c r="ET45" s="24" t="s">
        <v>223</v>
      </c>
      <c r="EU45" s="23">
        <v>0</v>
      </c>
      <c r="EV45" s="24" t="s">
        <v>223</v>
      </c>
      <c r="EW45" s="23">
        <v>0</v>
      </c>
      <c r="EX45" s="23">
        <v>0</v>
      </c>
      <c r="EY45" s="23">
        <v>0</v>
      </c>
      <c r="EZ45" s="24" t="s">
        <v>223</v>
      </c>
      <c r="FA45" s="24" t="s">
        <v>223</v>
      </c>
      <c r="FB45" s="24" t="s">
        <v>223</v>
      </c>
      <c r="FC45" s="23">
        <v>0</v>
      </c>
      <c r="FD45" s="24" t="s">
        <v>223</v>
      </c>
      <c r="FE45" s="24" t="s">
        <v>223</v>
      </c>
      <c r="FF45" s="24" t="s">
        <v>223</v>
      </c>
      <c r="FG45" s="23">
        <v>0</v>
      </c>
      <c r="FH45" s="23">
        <v>0</v>
      </c>
      <c r="FI45" s="23">
        <v>0</v>
      </c>
      <c r="FJ45" s="24" t="s">
        <v>223</v>
      </c>
      <c r="FK45" s="24" t="s">
        <v>223</v>
      </c>
      <c r="FL45" s="24" t="s">
        <v>223</v>
      </c>
      <c r="FM45" s="24" t="s">
        <v>223</v>
      </c>
      <c r="FN45" s="23">
        <v>0</v>
      </c>
      <c r="FO45" s="23">
        <v>0</v>
      </c>
      <c r="FP45" s="24" t="s">
        <v>223</v>
      </c>
      <c r="FQ45" s="24" t="s">
        <v>223</v>
      </c>
      <c r="FR45" s="24" t="s">
        <v>223</v>
      </c>
      <c r="FS45" s="23">
        <v>0</v>
      </c>
      <c r="FT45" s="23">
        <v>0</v>
      </c>
      <c r="FU45" s="24" t="s">
        <v>223</v>
      </c>
      <c r="FV45" s="23">
        <v>0</v>
      </c>
      <c r="FW45" s="23">
        <v>635</v>
      </c>
      <c r="FX45" s="23">
        <v>0</v>
      </c>
      <c r="FY45" s="23">
        <v>0</v>
      </c>
      <c r="FZ45" s="23">
        <v>0</v>
      </c>
      <c r="GA45" s="23">
        <v>0</v>
      </c>
      <c r="GB45" s="23">
        <v>1</v>
      </c>
      <c r="GC45" s="23">
        <v>191</v>
      </c>
      <c r="GD45" s="23">
        <v>134</v>
      </c>
      <c r="GE45" s="23">
        <v>0</v>
      </c>
      <c r="GF45" s="23">
        <v>308</v>
      </c>
      <c r="GG45" s="23">
        <v>1</v>
      </c>
      <c r="GH45" s="23">
        <v>0</v>
      </c>
      <c r="GI45" s="23">
        <v>0</v>
      </c>
      <c r="GJ45" s="23">
        <v>0</v>
      </c>
      <c r="GK45" s="23">
        <v>0</v>
      </c>
      <c r="GL45" s="24" t="s">
        <v>223</v>
      </c>
      <c r="GM45" s="24" t="s">
        <v>223</v>
      </c>
      <c r="GN45" s="24" t="s">
        <v>223</v>
      </c>
      <c r="GO45" s="23">
        <v>0</v>
      </c>
      <c r="GP45" s="23">
        <v>0</v>
      </c>
      <c r="GQ45" s="23">
        <v>0</v>
      </c>
      <c r="GR45" s="23">
        <v>0</v>
      </c>
      <c r="GS45" s="23">
        <v>0</v>
      </c>
      <c r="GT45" s="23">
        <v>0</v>
      </c>
      <c r="GU45" s="23">
        <v>0</v>
      </c>
    </row>
    <row r="46" spans="1:203" ht="13.5" customHeight="1" x14ac:dyDescent="0.55000000000000004">
      <c r="A46" s="21" t="s">
        <v>44</v>
      </c>
      <c r="B46" s="22" t="s">
        <v>123</v>
      </c>
      <c r="C46" s="21" t="s">
        <v>124</v>
      </c>
      <c r="D46" s="23">
        <v>178</v>
      </c>
      <c r="E46" s="23">
        <v>0</v>
      </c>
      <c r="F46" s="23">
        <v>0</v>
      </c>
      <c r="G46" s="23">
        <v>0</v>
      </c>
      <c r="H46" s="23">
        <v>0</v>
      </c>
      <c r="I46" s="23">
        <v>39</v>
      </c>
      <c r="J46" s="23">
        <v>50</v>
      </c>
      <c r="K46" s="23">
        <v>24</v>
      </c>
      <c r="L46" s="23">
        <v>0</v>
      </c>
      <c r="M46" s="23">
        <v>40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25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4" t="s">
        <v>223</v>
      </c>
      <c r="AQ46" s="24" t="s">
        <v>223</v>
      </c>
      <c r="AR46" s="23">
        <v>0</v>
      </c>
      <c r="AS46" s="24" t="s">
        <v>223</v>
      </c>
      <c r="AT46" s="24" t="s">
        <v>223</v>
      </c>
      <c r="AU46" s="23">
        <v>0</v>
      </c>
      <c r="AV46" s="24" t="s">
        <v>223</v>
      </c>
      <c r="AW46" s="23">
        <v>0</v>
      </c>
      <c r="AX46" s="24" t="s">
        <v>223</v>
      </c>
      <c r="AY46" s="23">
        <v>0</v>
      </c>
      <c r="AZ46" s="24" t="s">
        <v>223</v>
      </c>
      <c r="BA46" s="23">
        <v>0</v>
      </c>
      <c r="BB46" s="23">
        <v>32</v>
      </c>
      <c r="BC46" s="23">
        <v>0</v>
      </c>
      <c r="BD46" s="23">
        <v>0</v>
      </c>
      <c r="BE46" s="23">
        <v>0</v>
      </c>
      <c r="BF46" s="23">
        <v>0</v>
      </c>
      <c r="BG46" s="23">
        <v>29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4" t="s">
        <v>223</v>
      </c>
      <c r="BP46" s="24" t="s">
        <v>223</v>
      </c>
      <c r="BQ46" s="24" t="s">
        <v>223</v>
      </c>
      <c r="BR46" s="24" t="s">
        <v>223</v>
      </c>
      <c r="BS46" s="24" t="s">
        <v>223</v>
      </c>
      <c r="BT46" s="24" t="s">
        <v>223</v>
      </c>
      <c r="BU46" s="24" t="s">
        <v>223</v>
      </c>
      <c r="BV46" s="24" t="s">
        <v>223</v>
      </c>
      <c r="BW46" s="24" t="s">
        <v>223</v>
      </c>
      <c r="BX46" s="23">
        <v>0</v>
      </c>
      <c r="BY46" s="24" t="s">
        <v>223</v>
      </c>
      <c r="BZ46" s="23">
        <v>3</v>
      </c>
      <c r="CA46" s="23">
        <v>22</v>
      </c>
      <c r="CB46" s="24" t="s">
        <v>223</v>
      </c>
      <c r="CC46" s="24" t="s">
        <v>223</v>
      </c>
      <c r="CD46" s="24" t="s">
        <v>223</v>
      </c>
      <c r="CE46" s="24" t="s">
        <v>223</v>
      </c>
      <c r="CF46" s="24" t="s">
        <v>223</v>
      </c>
      <c r="CG46" s="24" t="s">
        <v>223</v>
      </c>
      <c r="CH46" s="24" t="s">
        <v>223</v>
      </c>
      <c r="CI46" s="24" t="s">
        <v>223</v>
      </c>
      <c r="CJ46" s="24" t="s">
        <v>223</v>
      </c>
      <c r="CK46" s="24" t="s">
        <v>223</v>
      </c>
      <c r="CL46" s="24" t="s">
        <v>223</v>
      </c>
      <c r="CM46" s="24" t="s">
        <v>223</v>
      </c>
      <c r="CN46" s="23">
        <v>0</v>
      </c>
      <c r="CO46" s="24" t="s">
        <v>223</v>
      </c>
      <c r="CP46" s="24" t="s">
        <v>223</v>
      </c>
      <c r="CQ46" s="24" t="s">
        <v>223</v>
      </c>
      <c r="CR46" s="24" t="s">
        <v>223</v>
      </c>
      <c r="CS46" s="24" t="s">
        <v>223</v>
      </c>
      <c r="CT46" s="24" t="s">
        <v>223</v>
      </c>
      <c r="CU46" s="24" t="s">
        <v>223</v>
      </c>
      <c r="CV46" s="24" t="s">
        <v>223</v>
      </c>
      <c r="CW46" s="23">
        <v>0</v>
      </c>
      <c r="CX46" s="24" t="s">
        <v>223</v>
      </c>
      <c r="CY46" s="23">
        <v>22</v>
      </c>
      <c r="CZ46" s="23">
        <v>0</v>
      </c>
      <c r="DA46" s="24" t="s">
        <v>223</v>
      </c>
      <c r="DB46" s="24" t="s">
        <v>223</v>
      </c>
      <c r="DC46" s="24" t="s">
        <v>223</v>
      </c>
      <c r="DD46" s="24" t="s">
        <v>223</v>
      </c>
      <c r="DE46" s="24" t="s">
        <v>223</v>
      </c>
      <c r="DF46" s="24" t="s">
        <v>223</v>
      </c>
      <c r="DG46" s="24" t="s">
        <v>223</v>
      </c>
      <c r="DH46" s="24" t="s">
        <v>223</v>
      </c>
      <c r="DI46" s="24" t="s">
        <v>223</v>
      </c>
      <c r="DJ46" s="24" t="s">
        <v>223</v>
      </c>
      <c r="DK46" s="24" t="s">
        <v>223</v>
      </c>
      <c r="DL46" s="24" t="s">
        <v>223</v>
      </c>
      <c r="DM46" s="24" t="s">
        <v>223</v>
      </c>
      <c r="DN46" s="23">
        <v>0</v>
      </c>
      <c r="DO46" s="24" t="s">
        <v>223</v>
      </c>
      <c r="DP46" s="24" t="s">
        <v>223</v>
      </c>
      <c r="DQ46" s="24" t="s">
        <v>223</v>
      </c>
      <c r="DR46" s="24" t="s">
        <v>223</v>
      </c>
      <c r="DS46" s="24" t="s">
        <v>223</v>
      </c>
      <c r="DT46" s="24" t="s">
        <v>223</v>
      </c>
      <c r="DU46" s="24" t="s">
        <v>223</v>
      </c>
      <c r="DV46" s="23">
        <v>0</v>
      </c>
      <c r="DW46" s="24" t="s">
        <v>223</v>
      </c>
      <c r="DX46" s="23">
        <v>0</v>
      </c>
      <c r="DY46" s="23">
        <v>0</v>
      </c>
      <c r="DZ46" s="24" t="s">
        <v>223</v>
      </c>
      <c r="EA46" s="24" t="s">
        <v>223</v>
      </c>
      <c r="EB46" s="24" t="s">
        <v>223</v>
      </c>
      <c r="EC46" s="24" t="s">
        <v>223</v>
      </c>
      <c r="ED46" s="24" t="s">
        <v>223</v>
      </c>
      <c r="EE46" s="24" t="s">
        <v>223</v>
      </c>
      <c r="EF46" s="24" t="s">
        <v>223</v>
      </c>
      <c r="EG46" s="24" t="s">
        <v>223</v>
      </c>
      <c r="EH46" s="24" t="s">
        <v>223</v>
      </c>
      <c r="EI46" s="24" t="s">
        <v>223</v>
      </c>
      <c r="EJ46" s="24" t="s">
        <v>223</v>
      </c>
      <c r="EK46" s="24" t="s">
        <v>223</v>
      </c>
      <c r="EL46" s="23">
        <v>0</v>
      </c>
      <c r="EM46" s="24" t="s">
        <v>223</v>
      </c>
      <c r="EN46" s="24" t="s">
        <v>223</v>
      </c>
      <c r="EO46" s="24" t="s">
        <v>223</v>
      </c>
      <c r="EP46" s="23">
        <v>0</v>
      </c>
      <c r="EQ46" s="24" t="s">
        <v>223</v>
      </c>
      <c r="ER46" s="24" t="s">
        <v>223</v>
      </c>
      <c r="ES46" s="24" t="s">
        <v>223</v>
      </c>
      <c r="ET46" s="24" t="s">
        <v>223</v>
      </c>
      <c r="EU46" s="23">
        <v>0</v>
      </c>
      <c r="EV46" s="24" t="s">
        <v>223</v>
      </c>
      <c r="EW46" s="23">
        <v>0</v>
      </c>
      <c r="EX46" s="23">
        <v>0</v>
      </c>
      <c r="EY46" s="23">
        <v>0</v>
      </c>
      <c r="EZ46" s="24" t="s">
        <v>223</v>
      </c>
      <c r="FA46" s="24" t="s">
        <v>223</v>
      </c>
      <c r="FB46" s="24" t="s">
        <v>223</v>
      </c>
      <c r="FC46" s="23">
        <v>0</v>
      </c>
      <c r="FD46" s="24" t="s">
        <v>223</v>
      </c>
      <c r="FE46" s="24" t="s">
        <v>223</v>
      </c>
      <c r="FF46" s="24" t="s">
        <v>223</v>
      </c>
      <c r="FG46" s="23">
        <v>0</v>
      </c>
      <c r="FH46" s="23">
        <v>0</v>
      </c>
      <c r="FI46" s="23">
        <v>0</v>
      </c>
      <c r="FJ46" s="24" t="s">
        <v>223</v>
      </c>
      <c r="FK46" s="24" t="s">
        <v>223</v>
      </c>
      <c r="FL46" s="24" t="s">
        <v>223</v>
      </c>
      <c r="FM46" s="24" t="s">
        <v>223</v>
      </c>
      <c r="FN46" s="23">
        <v>0</v>
      </c>
      <c r="FO46" s="23">
        <v>0</v>
      </c>
      <c r="FP46" s="24" t="s">
        <v>223</v>
      </c>
      <c r="FQ46" s="24" t="s">
        <v>223</v>
      </c>
      <c r="FR46" s="24" t="s">
        <v>223</v>
      </c>
      <c r="FS46" s="23">
        <v>0</v>
      </c>
      <c r="FT46" s="23">
        <v>0</v>
      </c>
      <c r="FU46" s="24" t="s">
        <v>223</v>
      </c>
      <c r="FV46" s="23">
        <v>0</v>
      </c>
      <c r="FW46" s="23">
        <v>124</v>
      </c>
      <c r="FX46" s="23">
        <v>0</v>
      </c>
      <c r="FY46" s="23">
        <v>0</v>
      </c>
      <c r="FZ46" s="23">
        <v>0</v>
      </c>
      <c r="GA46" s="23">
        <v>0</v>
      </c>
      <c r="GB46" s="23">
        <v>10</v>
      </c>
      <c r="GC46" s="23">
        <v>50</v>
      </c>
      <c r="GD46" s="23">
        <v>24</v>
      </c>
      <c r="GE46" s="23">
        <v>0</v>
      </c>
      <c r="GF46" s="23">
        <v>40</v>
      </c>
      <c r="GG46" s="23">
        <v>0</v>
      </c>
      <c r="GH46" s="23">
        <v>0</v>
      </c>
      <c r="GI46" s="23">
        <v>0</v>
      </c>
      <c r="GJ46" s="23">
        <v>0</v>
      </c>
      <c r="GK46" s="23">
        <v>0</v>
      </c>
      <c r="GL46" s="24" t="s">
        <v>223</v>
      </c>
      <c r="GM46" s="24" t="s">
        <v>223</v>
      </c>
      <c r="GN46" s="24" t="s">
        <v>223</v>
      </c>
      <c r="GO46" s="23">
        <v>0</v>
      </c>
      <c r="GP46" s="23">
        <v>0</v>
      </c>
      <c r="GQ46" s="23">
        <v>0</v>
      </c>
      <c r="GR46" s="23">
        <v>0</v>
      </c>
      <c r="GS46" s="23">
        <v>0</v>
      </c>
      <c r="GT46" s="23">
        <v>0</v>
      </c>
      <c r="GU46" s="23">
        <v>0</v>
      </c>
    </row>
    <row r="47" spans="1:203" ht="13.5" customHeight="1" x14ac:dyDescent="0.55000000000000004">
      <c r="A47" s="21" t="s">
        <v>44</v>
      </c>
      <c r="B47" s="22" t="s">
        <v>125</v>
      </c>
      <c r="C47" s="21" t="s">
        <v>126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4" t="s">
        <v>223</v>
      </c>
      <c r="AQ47" s="24" t="s">
        <v>223</v>
      </c>
      <c r="AR47" s="23">
        <v>0</v>
      </c>
      <c r="AS47" s="24" t="s">
        <v>223</v>
      </c>
      <c r="AT47" s="24" t="s">
        <v>223</v>
      </c>
      <c r="AU47" s="23">
        <v>0</v>
      </c>
      <c r="AV47" s="24" t="s">
        <v>223</v>
      </c>
      <c r="AW47" s="23">
        <v>0</v>
      </c>
      <c r="AX47" s="24" t="s">
        <v>223</v>
      </c>
      <c r="AY47" s="23">
        <v>0</v>
      </c>
      <c r="AZ47" s="24" t="s">
        <v>223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4" t="s">
        <v>223</v>
      </c>
      <c r="BP47" s="24" t="s">
        <v>223</v>
      </c>
      <c r="BQ47" s="24" t="s">
        <v>223</v>
      </c>
      <c r="BR47" s="24" t="s">
        <v>223</v>
      </c>
      <c r="BS47" s="24" t="s">
        <v>223</v>
      </c>
      <c r="BT47" s="24" t="s">
        <v>223</v>
      </c>
      <c r="BU47" s="24" t="s">
        <v>223</v>
      </c>
      <c r="BV47" s="24" t="s">
        <v>223</v>
      </c>
      <c r="BW47" s="24" t="s">
        <v>223</v>
      </c>
      <c r="BX47" s="23">
        <v>0</v>
      </c>
      <c r="BY47" s="24" t="s">
        <v>223</v>
      </c>
      <c r="BZ47" s="23">
        <v>0</v>
      </c>
      <c r="CA47" s="23">
        <v>0</v>
      </c>
      <c r="CB47" s="24" t="s">
        <v>223</v>
      </c>
      <c r="CC47" s="24" t="s">
        <v>223</v>
      </c>
      <c r="CD47" s="24" t="s">
        <v>223</v>
      </c>
      <c r="CE47" s="24" t="s">
        <v>223</v>
      </c>
      <c r="CF47" s="24" t="s">
        <v>223</v>
      </c>
      <c r="CG47" s="24" t="s">
        <v>223</v>
      </c>
      <c r="CH47" s="24" t="s">
        <v>223</v>
      </c>
      <c r="CI47" s="24" t="s">
        <v>223</v>
      </c>
      <c r="CJ47" s="24" t="s">
        <v>223</v>
      </c>
      <c r="CK47" s="24" t="s">
        <v>223</v>
      </c>
      <c r="CL47" s="24" t="s">
        <v>223</v>
      </c>
      <c r="CM47" s="24" t="s">
        <v>223</v>
      </c>
      <c r="CN47" s="23">
        <v>0</v>
      </c>
      <c r="CO47" s="24" t="s">
        <v>223</v>
      </c>
      <c r="CP47" s="24" t="s">
        <v>223</v>
      </c>
      <c r="CQ47" s="24" t="s">
        <v>223</v>
      </c>
      <c r="CR47" s="24" t="s">
        <v>223</v>
      </c>
      <c r="CS47" s="24" t="s">
        <v>223</v>
      </c>
      <c r="CT47" s="24" t="s">
        <v>223</v>
      </c>
      <c r="CU47" s="24" t="s">
        <v>223</v>
      </c>
      <c r="CV47" s="24" t="s">
        <v>223</v>
      </c>
      <c r="CW47" s="23">
        <v>0</v>
      </c>
      <c r="CX47" s="24" t="s">
        <v>223</v>
      </c>
      <c r="CY47" s="23">
        <v>0</v>
      </c>
      <c r="CZ47" s="23">
        <v>0</v>
      </c>
      <c r="DA47" s="24" t="s">
        <v>223</v>
      </c>
      <c r="DB47" s="24" t="s">
        <v>223</v>
      </c>
      <c r="DC47" s="24" t="s">
        <v>223</v>
      </c>
      <c r="DD47" s="24" t="s">
        <v>223</v>
      </c>
      <c r="DE47" s="24" t="s">
        <v>223</v>
      </c>
      <c r="DF47" s="24" t="s">
        <v>223</v>
      </c>
      <c r="DG47" s="24" t="s">
        <v>223</v>
      </c>
      <c r="DH47" s="24" t="s">
        <v>223</v>
      </c>
      <c r="DI47" s="24" t="s">
        <v>223</v>
      </c>
      <c r="DJ47" s="24" t="s">
        <v>223</v>
      </c>
      <c r="DK47" s="24" t="s">
        <v>223</v>
      </c>
      <c r="DL47" s="24" t="s">
        <v>223</v>
      </c>
      <c r="DM47" s="24" t="s">
        <v>223</v>
      </c>
      <c r="DN47" s="23">
        <v>0</v>
      </c>
      <c r="DO47" s="24" t="s">
        <v>223</v>
      </c>
      <c r="DP47" s="24" t="s">
        <v>223</v>
      </c>
      <c r="DQ47" s="24" t="s">
        <v>223</v>
      </c>
      <c r="DR47" s="24" t="s">
        <v>223</v>
      </c>
      <c r="DS47" s="24" t="s">
        <v>223</v>
      </c>
      <c r="DT47" s="24" t="s">
        <v>223</v>
      </c>
      <c r="DU47" s="24" t="s">
        <v>223</v>
      </c>
      <c r="DV47" s="23">
        <v>0</v>
      </c>
      <c r="DW47" s="24" t="s">
        <v>223</v>
      </c>
      <c r="DX47" s="23">
        <v>0</v>
      </c>
      <c r="DY47" s="23">
        <v>0</v>
      </c>
      <c r="DZ47" s="24" t="s">
        <v>223</v>
      </c>
      <c r="EA47" s="24" t="s">
        <v>223</v>
      </c>
      <c r="EB47" s="24" t="s">
        <v>223</v>
      </c>
      <c r="EC47" s="24" t="s">
        <v>223</v>
      </c>
      <c r="ED47" s="24" t="s">
        <v>223</v>
      </c>
      <c r="EE47" s="24" t="s">
        <v>223</v>
      </c>
      <c r="EF47" s="24" t="s">
        <v>223</v>
      </c>
      <c r="EG47" s="24" t="s">
        <v>223</v>
      </c>
      <c r="EH47" s="24" t="s">
        <v>223</v>
      </c>
      <c r="EI47" s="24" t="s">
        <v>223</v>
      </c>
      <c r="EJ47" s="24" t="s">
        <v>223</v>
      </c>
      <c r="EK47" s="24" t="s">
        <v>223</v>
      </c>
      <c r="EL47" s="23">
        <v>0</v>
      </c>
      <c r="EM47" s="24" t="s">
        <v>223</v>
      </c>
      <c r="EN47" s="24" t="s">
        <v>223</v>
      </c>
      <c r="EO47" s="24" t="s">
        <v>223</v>
      </c>
      <c r="EP47" s="23">
        <v>0</v>
      </c>
      <c r="EQ47" s="24" t="s">
        <v>223</v>
      </c>
      <c r="ER47" s="24" t="s">
        <v>223</v>
      </c>
      <c r="ES47" s="24" t="s">
        <v>223</v>
      </c>
      <c r="ET47" s="24" t="s">
        <v>223</v>
      </c>
      <c r="EU47" s="23">
        <v>0</v>
      </c>
      <c r="EV47" s="24" t="s">
        <v>223</v>
      </c>
      <c r="EW47" s="23">
        <v>0</v>
      </c>
      <c r="EX47" s="23">
        <v>0</v>
      </c>
      <c r="EY47" s="23">
        <v>0</v>
      </c>
      <c r="EZ47" s="24" t="s">
        <v>223</v>
      </c>
      <c r="FA47" s="24" t="s">
        <v>223</v>
      </c>
      <c r="FB47" s="24" t="s">
        <v>223</v>
      </c>
      <c r="FC47" s="23">
        <v>0</v>
      </c>
      <c r="FD47" s="24" t="s">
        <v>223</v>
      </c>
      <c r="FE47" s="24" t="s">
        <v>223</v>
      </c>
      <c r="FF47" s="24" t="s">
        <v>223</v>
      </c>
      <c r="FG47" s="23">
        <v>0</v>
      </c>
      <c r="FH47" s="23">
        <v>0</v>
      </c>
      <c r="FI47" s="23">
        <v>0</v>
      </c>
      <c r="FJ47" s="24" t="s">
        <v>223</v>
      </c>
      <c r="FK47" s="24" t="s">
        <v>223</v>
      </c>
      <c r="FL47" s="24" t="s">
        <v>223</v>
      </c>
      <c r="FM47" s="24" t="s">
        <v>223</v>
      </c>
      <c r="FN47" s="23">
        <v>0</v>
      </c>
      <c r="FO47" s="23">
        <v>0</v>
      </c>
      <c r="FP47" s="24" t="s">
        <v>223</v>
      </c>
      <c r="FQ47" s="24" t="s">
        <v>223</v>
      </c>
      <c r="FR47" s="24" t="s">
        <v>223</v>
      </c>
      <c r="FS47" s="23">
        <v>0</v>
      </c>
      <c r="FT47" s="23">
        <v>0</v>
      </c>
      <c r="FU47" s="24" t="s">
        <v>223</v>
      </c>
      <c r="FV47" s="23">
        <v>0</v>
      </c>
      <c r="FW47" s="23">
        <v>0</v>
      </c>
      <c r="FX47" s="23">
        <v>0</v>
      </c>
      <c r="FY47" s="23">
        <v>0</v>
      </c>
      <c r="FZ47" s="23">
        <v>0</v>
      </c>
      <c r="GA47" s="23">
        <v>0</v>
      </c>
      <c r="GB47" s="23">
        <v>0</v>
      </c>
      <c r="GC47" s="23">
        <v>0</v>
      </c>
      <c r="GD47" s="23">
        <v>0</v>
      </c>
      <c r="GE47" s="23">
        <v>0</v>
      </c>
      <c r="GF47" s="23">
        <v>0</v>
      </c>
      <c r="GG47" s="23">
        <v>0</v>
      </c>
      <c r="GH47" s="23">
        <v>0</v>
      </c>
      <c r="GI47" s="23">
        <v>0</v>
      </c>
      <c r="GJ47" s="23">
        <v>0</v>
      </c>
      <c r="GK47" s="23">
        <v>0</v>
      </c>
      <c r="GL47" s="24" t="s">
        <v>223</v>
      </c>
      <c r="GM47" s="24" t="s">
        <v>223</v>
      </c>
      <c r="GN47" s="24" t="s">
        <v>223</v>
      </c>
      <c r="GO47" s="23">
        <v>0</v>
      </c>
      <c r="GP47" s="23">
        <v>0</v>
      </c>
      <c r="GQ47" s="23">
        <v>0</v>
      </c>
      <c r="GR47" s="23">
        <v>0</v>
      </c>
      <c r="GS47" s="23">
        <v>0</v>
      </c>
      <c r="GT47" s="23">
        <v>0</v>
      </c>
      <c r="GU47" s="23">
        <v>0</v>
      </c>
    </row>
    <row r="48" spans="1:203" ht="13.5" customHeight="1" x14ac:dyDescent="0.55000000000000004">
      <c r="A48" s="21" t="s">
        <v>44</v>
      </c>
      <c r="B48" s="22" t="s">
        <v>127</v>
      </c>
      <c r="C48" s="21" t="s">
        <v>128</v>
      </c>
      <c r="D48" s="23">
        <v>248</v>
      </c>
      <c r="E48" s="23">
        <v>0</v>
      </c>
      <c r="F48" s="23">
        <v>0</v>
      </c>
      <c r="G48" s="23">
        <v>0</v>
      </c>
      <c r="H48" s="23">
        <v>0</v>
      </c>
      <c r="I48" s="23">
        <v>77</v>
      </c>
      <c r="J48" s="23">
        <v>56</v>
      </c>
      <c r="K48" s="23">
        <v>31</v>
      </c>
      <c r="L48" s="23">
        <v>0</v>
      </c>
      <c r="M48" s="23">
        <v>81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3</v>
      </c>
      <c r="AC48" s="23">
        <v>19</v>
      </c>
      <c r="AD48" s="23">
        <v>0</v>
      </c>
      <c r="AE48" s="23">
        <v>0</v>
      </c>
      <c r="AF48" s="23">
        <v>0</v>
      </c>
      <c r="AG48" s="23">
        <v>0</v>
      </c>
      <c r="AH48" s="23">
        <v>16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4" t="s">
        <v>223</v>
      </c>
      <c r="AQ48" s="24" t="s">
        <v>223</v>
      </c>
      <c r="AR48" s="23">
        <v>0</v>
      </c>
      <c r="AS48" s="24" t="s">
        <v>223</v>
      </c>
      <c r="AT48" s="24" t="s">
        <v>223</v>
      </c>
      <c r="AU48" s="23">
        <v>0</v>
      </c>
      <c r="AV48" s="24" t="s">
        <v>223</v>
      </c>
      <c r="AW48" s="23">
        <v>0</v>
      </c>
      <c r="AX48" s="24" t="s">
        <v>223</v>
      </c>
      <c r="AY48" s="23">
        <v>0</v>
      </c>
      <c r="AZ48" s="24" t="s">
        <v>223</v>
      </c>
      <c r="BA48" s="23">
        <v>3</v>
      </c>
      <c r="BB48" s="23">
        <v>19</v>
      </c>
      <c r="BC48" s="23">
        <v>0</v>
      </c>
      <c r="BD48" s="23">
        <v>0</v>
      </c>
      <c r="BE48" s="23">
        <v>0</v>
      </c>
      <c r="BF48" s="23">
        <v>0</v>
      </c>
      <c r="BG48" s="23">
        <v>19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4" t="s">
        <v>223</v>
      </c>
      <c r="BP48" s="24" t="s">
        <v>223</v>
      </c>
      <c r="BQ48" s="24" t="s">
        <v>223</v>
      </c>
      <c r="BR48" s="24" t="s">
        <v>223</v>
      </c>
      <c r="BS48" s="24" t="s">
        <v>223</v>
      </c>
      <c r="BT48" s="24" t="s">
        <v>223</v>
      </c>
      <c r="BU48" s="24" t="s">
        <v>223</v>
      </c>
      <c r="BV48" s="24" t="s">
        <v>223</v>
      </c>
      <c r="BW48" s="24" t="s">
        <v>223</v>
      </c>
      <c r="BX48" s="23">
        <v>0</v>
      </c>
      <c r="BY48" s="24" t="s">
        <v>223</v>
      </c>
      <c r="BZ48" s="23">
        <v>0</v>
      </c>
      <c r="CA48" s="23">
        <v>0</v>
      </c>
      <c r="CB48" s="24" t="s">
        <v>223</v>
      </c>
      <c r="CC48" s="24" t="s">
        <v>223</v>
      </c>
      <c r="CD48" s="24" t="s">
        <v>223</v>
      </c>
      <c r="CE48" s="24" t="s">
        <v>223</v>
      </c>
      <c r="CF48" s="24" t="s">
        <v>223</v>
      </c>
      <c r="CG48" s="24" t="s">
        <v>223</v>
      </c>
      <c r="CH48" s="24" t="s">
        <v>223</v>
      </c>
      <c r="CI48" s="24" t="s">
        <v>223</v>
      </c>
      <c r="CJ48" s="24" t="s">
        <v>223</v>
      </c>
      <c r="CK48" s="24" t="s">
        <v>223</v>
      </c>
      <c r="CL48" s="24" t="s">
        <v>223</v>
      </c>
      <c r="CM48" s="24" t="s">
        <v>223</v>
      </c>
      <c r="CN48" s="23">
        <v>0</v>
      </c>
      <c r="CO48" s="24" t="s">
        <v>223</v>
      </c>
      <c r="CP48" s="24" t="s">
        <v>223</v>
      </c>
      <c r="CQ48" s="24" t="s">
        <v>223</v>
      </c>
      <c r="CR48" s="24" t="s">
        <v>223</v>
      </c>
      <c r="CS48" s="24" t="s">
        <v>223</v>
      </c>
      <c r="CT48" s="24" t="s">
        <v>223</v>
      </c>
      <c r="CU48" s="24" t="s">
        <v>223</v>
      </c>
      <c r="CV48" s="24" t="s">
        <v>223</v>
      </c>
      <c r="CW48" s="23">
        <v>0</v>
      </c>
      <c r="CX48" s="24" t="s">
        <v>223</v>
      </c>
      <c r="CY48" s="23">
        <v>0</v>
      </c>
      <c r="CZ48" s="23">
        <v>0</v>
      </c>
      <c r="DA48" s="24" t="s">
        <v>223</v>
      </c>
      <c r="DB48" s="24" t="s">
        <v>223</v>
      </c>
      <c r="DC48" s="24" t="s">
        <v>223</v>
      </c>
      <c r="DD48" s="24" t="s">
        <v>223</v>
      </c>
      <c r="DE48" s="24" t="s">
        <v>223</v>
      </c>
      <c r="DF48" s="24" t="s">
        <v>223</v>
      </c>
      <c r="DG48" s="24" t="s">
        <v>223</v>
      </c>
      <c r="DH48" s="24" t="s">
        <v>223</v>
      </c>
      <c r="DI48" s="24" t="s">
        <v>223</v>
      </c>
      <c r="DJ48" s="24" t="s">
        <v>223</v>
      </c>
      <c r="DK48" s="24" t="s">
        <v>223</v>
      </c>
      <c r="DL48" s="24" t="s">
        <v>223</v>
      </c>
      <c r="DM48" s="24" t="s">
        <v>223</v>
      </c>
      <c r="DN48" s="23">
        <v>0</v>
      </c>
      <c r="DO48" s="24" t="s">
        <v>223</v>
      </c>
      <c r="DP48" s="24" t="s">
        <v>223</v>
      </c>
      <c r="DQ48" s="24" t="s">
        <v>223</v>
      </c>
      <c r="DR48" s="24" t="s">
        <v>223</v>
      </c>
      <c r="DS48" s="24" t="s">
        <v>223</v>
      </c>
      <c r="DT48" s="24" t="s">
        <v>223</v>
      </c>
      <c r="DU48" s="24" t="s">
        <v>223</v>
      </c>
      <c r="DV48" s="23">
        <v>0</v>
      </c>
      <c r="DW48" s="24" t="s">
        <v>223</v>
      </c>
      <c r="DX48" s="23">
        <v>0</v>
      </c>
      <c r="DY48" s="23">
        <v>0</v>
      </c>
      <c r="DZ48" s="24" t="s">
        <v>223</v>
      </c>
      <c r="EA48" s="24" t="s">
        <v>223</v>
      </c>
      <c r="EB48" s="24" t="s">
        <v>223</v>
      </c>
      <c r="EC48" s="24" t="s">
        <v>223</v>
      </c>
      <c r="ED48" s="24" t="s">
        <v>223</v>
      </c>
      <c r="EE48" s="24" t="s">
        <v>223</v>
      </c>
      <c r="EF48" s="24" t="s">
        <v>223</v>
      </c>
      <c r="EG48" s="24" t="s">
        <v>223</v>
      </c>
      <c r="EH48" s="24" t="s">
        <v>223</v>
      </c>
      <c r="EI48" s="24" t="s">
        <v>223</v>
      </c>
      <c r="EJ48" s="24" t="s">
        <v>223</v>
      </c>
      <c r="EK48" s="24" t="s">
        <v>223</v>
      </c>
      <c r="EL48" s="23">
        <v>0</v>
      </c>
      <c r="EM48" s="24" t="s">
        <v>223</v>
      </c>
      <c r="EN48" s="24" t="s">
        <v>223</v>
      </c>
      <c r="EO48" s="24" t="s">
        <v>223</v>
      </c>
      <c r="EP48" s="23">
        <v>0</v>
      </c>
      <c r="EQ48" s="24" t="s">
        <v>223</v>
      </c>
      <c r="ER48" s="24" t="s">
        <v>223</v>
      </c>
      <c r="ES48" s="24" t="s">
        <v>223</v>
      </c>
      <c r="ET48" s="24" t="s">
        <v>223</v>
      </c>
      <c r="EU48" s="23">
        <v>0</v>
      </c>
      <c r="EV48" s="24" t="s">
        <v>223</v>
      </c>
      <c r="EW48" s="23">
        <v>0</v>
      </c>
      <c r="EX48" s="23">
        <v>0</v>
      </c>
      <c r="EY48" s="23">
        <v>0</v>
      </c>
      <c r="EZ48" s="24" t="s">
        <v>223</v>
      </c>
      <c r="FA48" s="24" t="s">
        <v>223</v>
      </c>
      <c r="FB48" s="24" t="s">
        <v>223</v>
      </c>
      <c r="FC48" s="23">
        <v>0</v>
      </c>
      <c r="FD48" s="24" t="s">
        <v>223</v>
      </c>
      <c r="FE48" s="24" t="s">
        <v>223</v>
      </c>
      <c r="FF48" s="24" t="s">
        <v>223</v>
      </c>
      <c r="FG48" s="23">
        <v>0</v>
      </c>
      <c r="FH48" s="23">
        <v>0</v>
      </c>
      <c r="FI48" s="23">
        <v>0</v>
      </c>
      <c r="FJ48" s="24" t="s">
        <v>223</v>
      </c>
      <c r="FK48" s="24" t="s">
        <v>223</v>
      </c>
      <c r="FL48" s="24" t="s">
        <v>223</v>
      </c>
      <c r="FM48" s="24" t="s">
        <v>223</v>
      </c>
      <c r="FN48" s="23">
        <v>0</v>
      </c>
      <c r="FO48" s="23">
        <v>0</v>
      </c>
      <c r="FP48" s="24" t="s">
        <v>223</v>
      </c>
      <c r="FQ48" s="24" t="s">
        <v>223</v>
      </c>
      <c r="FR48" s="24" t="s">
        <v>223</v>
      </c>
      <c r="FS48" s="23">
        <v>0</v>
      </c>
      <c r="FT48" s="23">
        <v>0</v>
      </c>
      <c r="FU48" s="24" t="s">
        <v>223</v>
      </c>
      <c r="FV48" s="23">
        <v>0</v>
      </c>
      <c r="FW48" s="23">
        <v>210</v>
      </c>
      <c r="FX48" s="23">
        <v>0</v>
      </c>
      <c r="FY48" s="23">
        <v>0</v>
      </c>
      <c r="FZ48" s="23">
        <v>0</v>
      </c>
      <c r="GA48" s="23">
        <v>0</v>
      </c>
      <c r="GB48" s="23">
        <v>42</v>
      </c>
      <c r="GC48" s="23">
        <v>56</v>
      </c>
      <c r="GD48" s="23">
        <v>31</v>
      </c>
      <c r="GE48" s="23">
        <v>0</v>
      </c>
      <c r="GF48" s="23">
        <v>81</v>
      </c>
      <c r="GG48" s="23">
        <v>0</v>
      </c>
      <c r="GH48" s="23">
        <v>0</v>
      </c>
      <c r="GI48" s="23">
        <v>0</v>
      </c>
      <c r="GJ48" s="23">
        <v>0</v>
      </c>
      <c r="GK48" s="23">
        <v>0</v>
      </c>
      <c r="GL48" s="24" t="s">
        <v>223</v>
      </c>
      <c r="GM48" s="24" t="s">
        <v>223</v>
      </c>
      <c r="GN48" s="24" t="s">
        <v>223</v>
      </c>
      <c r="GO48" s="23">
        <v>0</v>
      </c>
      <c r="GP48" s="23">
        <v>0</v>
      </c>
      <c r="GQ48" s="23">
        <v>0</v>
      </c>
      <c r="GR48" s="23">
        <v>0</v>
      </c>
      <c r="GS48" s="23">
        <v>0</v>
      </c>
      <c r="GT48" s="23">
        <v>0</v>
      </c>
      <c r="GU48" s="23">
        <v>0</v>
      </c>
    </row>
    <row r="49" spans="1:203" ht="13.5" customHeight="1" x14ac:dyDescent="0.55000000000000004">
      <c r="A49" s="21" t="s">
        <v>44</v>
      </c>
      <c r="B49" s="22" t="s">
        <v>129</v>
      </c>
      <c r="C49" s="21" t="s">
        <v>130</v>
      </c>
      <c r="D49" s="23">
        <v>246</v>
      </c>
      <c r="E49" s="23">
        <v>0</v>
      </c>
      <c r="F49" s="23">
        <v>0</v>
      </c>
      <c r="G49" s="23">
        <v>0</v>
      </c>
      <c r="H49" s="23">
        <v>0</v>
      </c>
      <c r="I49" s="23">
        <v>65</v>
      </c>
      <c r="J49" s="23">
        <v>64</v>
      </c>
      <c r="K49" s="23">
        <v>39</v>
      </c>
      <c r="L49" s="23">
        <v>0</v>
      </c>
      <c r="M49" s="23">
        <v>74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4</v>
      </c>
      <c r="AC49" s="23">
        <v>28</v>
      </c>
      <c r="AD49" s="23">
        <v>0</v>
      </c>
      <c r="AE49" s="23">
        <v>0</v>
      </c>
      <c r="AF49" s="23">
        <v>0</v>
      </c>
      <c r="AG49" s="23">
        <v>0</v>
      </c>
      <c r="AH49" s="23">
        <v>24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4" t="s">
        <v>223</v>
      </c>
      <c r="AQ49" s="24" t="s">
        <v>223</v>
      </c>
      <c r="AR49" s="23">
        <v>0</v>
      </c>
      <c r="AS49" s="24" t="s">
        <v>223</v>
      </c>
      <c r="AT49" s="24" t="s">
        <v>223</v>
      </c>
      <c r="AU49" s="23">
        <v>0</v>
      </c>
      <c r="AV49" s="24" t="s">
        <v>223</v>
      </c>
      <c r="AW49" s="23">
        <v>0</v>
      </c>
      <c r="AX49" s="24" t="s">
        <v>223</v>
      </c>
      <c r="AY49" s="23">
        <v>0</v>
      </c>
      <c r="AZ49" s="24" t="s">
        <v>223</v>
      </c>
      <c r="BA49" s="23">
        <v>4</v>
      </c>
      <c r="BB49" s="23">
        <v>22</v>
      </c>
      <c r="BC49" s="23">
        <v>0</v>
      </c>
      <c r="BD49" s="23">
        <v>0</v>
      </c>
      <c r="BE49" s="23">
        <v>0</v>
      </c>
      <c r="BF49" s="23">
        <v>0</v>
      </c>
      <c r="BG49" s="23">
        <v>22</v>
      </c>
      <c r="BH49" s="23">
        <v>0</v>
      </c>
      <c r="BI49" s="23">
        <v>0</v>
      </c>
      <c r="BJ49" s="23">
        <v>0</v>
      </c>
      <c r="BK49" s="23">
        <v>0</v>
      </c>
      <c r="BL49" s="23">
        <v>0</v>
      </c>
      <c r="BM49" s="23">
        <v>0</v>
      </c>
      <c r="BN49" s="23">
        <v>0</v>
      </c>
      <c r="BO49" s="24" t="s">
        <v>223</v>
      </c>
      <c r="BP49" s="24" t="s">
        <v>223</v>
      </c>
      <c r="BQ49" s="24" t="s">
        <v>223</v>
      </c>
      <c r="BR49" s="24" t="s">
        <v>223</v>
      </c>
      <c r="BS49" s="24" t="s">
        <v>223</v>
      </c>
      <c r="BT49" s="24" t="s">
        <v>223</v>
      </c>
      <c r="BU49" s="24" t="s">
        <v>223</v>
      </c>
      <c r="BV49" s="24" t="s">
        <v>223</v>
      </c>
      <c r="BW49" s="24" t="s">
        <v>223</v>
      </c>
      <c r="BX49" s="23">
        <v>0</v>
      </c>
      <c r="BY49" s="24" t="s">
        <v>223</v>
      </c>
      <c r="BZ49" s="23">
        <v>0</v>
      </c>
      <c r="CA49" s="23">
        <v>0</v>
      </c>
      <c r="CB49" s="24" t="s">
        <v>223</v>
      </c>
      <c r="CC49" s="24" t="s">
        <v>223</v>
      </c>
      <c r="CD49" s="24" t="s">
        <v>223</v>
      </c>
      <c r="CE49" s="24" t="s">
        <v>223</v>
      </c>
      <c r="CF49" s="24" t="s">
        <v>223</v>
      </c>
      <c r="CG49" s="24" t="s">
        <v>223</v>
      </c>
      <c r="CH49" s="24" t="s">
        <v>223</v>
      </c>
      <c r="CI49" s="24" t="s">
        <v>223</v>
      </c>
      <c r="CJ49" s="24" t="s">
        <v>223</v>
      </c>
      <c r="CK49" s="24" t="s">
        <v>223</v>
      </c>
      <c r="CL49" s="24" t="s">
        <v>223</v>
      </c>
      <c r="CM49" s="24" t="s">
        <v>223</v>
      </c>
      <c r="CN49" s="23">
        <v>0</v>
      </c>
      <c r="CO49" s="24" t="s">
        <v>223</v>
      </c>
      <c r="CP49" s="24" t="s">
        <v>223</v>
      </c>
      <c r="CQ49" s="24" t="s">
        <v>223</v>
      </c>
      <c r="CR49" s="24" t="s">
        <v>223</v>
      </c>
      <c r="CS49" s="24" t="s">
        <v>223</v>
      </c>
      <c r="CT49" s="24" t="s">
        <v>223</v>
      </c>
      <c r="CU49" s="24" t="s">
        <v>223</v>
      </c>
      <c r="CV49" s="24" t="s">
        <v>223</v>
      </c>
      <c r="CW49" s="23">
        <v>0</v>
      </c>
      <c r="CX49" s="24" t="s">
        <v>223</v>
      </c>
      <c r="CY49" s="23">
        <v>0</v>
      </c>
      <c r="CZ49" s="23">
        <v>0</v>
      </c>
      <c r="DA49" s="24" t="s">
        <v>223</v>
      </c>
      <c r="DB49" s="24" t="s">
        <v>223</v>
      </c>
      <c r="DC49" s="24" t="s">
        <v>223</v>
      </c>
      <c r="DD49" s="24" t="s">
        <v>223</v>
      </c>
      <c r="DE49" s="24" t="s">
        <v>223</v>
      </c>
      <c r="DF49" s="24" t="s">
        <v>223</v>
      </c>
      <c r="DG49" s="24" t="s">
        <v>223</v>
      </c>
      <c r="DH49" s="24" t="s">
        <v>223</v>
      </c>
      <c r="DI49" s="24" t="s">
        <v>223</v>
      </c>
      <c r="DJ49" s="24" t="s">
        <v>223</v>
      </c>
      <c r="DK49" s="24" t="s">
        <v>223</v>
      </c>
      <c r="DL49" s="24" t="s">
        <v>223</v>
      </c>
      <c r="DM49" s="24" t="s">
        <v>223</v>
      </c>
      <c r="DN49" s="23">
        <v>0</v>
      </c>
      <c r="DO49" s="24" t="s">
        <v>223</v>
      </c>
      <c r="DP49" s="24" t="s">
        <v>223</v>
      </c>
      <c r="DQ49" s="24" t="s">
        <v>223</v>
      </c>
      <c r="DR49" s="24" t="s">
        <v>223</v>
      </c>
      <c r="DS49" s="24" t="s">
        <v>223</v>
      </c>
      <c r="DT49" s="24" t="s">
        <v>223</v>
      </c>
      <c r="DU49" s="24" t="s">
        <v>223</v>
      </c>
      <c r="DV49" s="23">
        <v>0</v>
      </c>
      <c r="DW49" s="24" t="s">
        <v>223</v>
      </c>
      <c r="DX49" s="23">
        <v>0</v>
      </c>
      <c r="DY49" s="23">
        <v>0</v>
      </c>
      <c r="DZ49" s="24" t="s">
        <v>223</v>
      </c>
      <c r="EA49" s="24" t="s">
        <v>223</v>
      </c>
      <c r="EB49" s="24" t="s">
        <v>223</v>
      </c>
      <c r="EC49" s="24" t="s">
        <v>223</v>
      </c>
      <c r="ED49" s="24" t="s">
        <v>223</v>
      </c>
      <c r="EE49" s="24" t="s">
        <v>223</v>
      </c>
      <c r="EF49" s="24" t="s">
        <v>223</v>
      </c>
      <c r="EG49" s="24" t="s">
        <v>223</v>
      </c>
      <c r="EH49" s="24" t="s">
        <v>223</v>
      </c>
      <c r="EI49" s="24" t="s">
        <v>223</v>
      </c>
      <c r="EJ49" s="24" t="s">
        <v>223</v>
      </c>
      <c r="EK49" s="24" t="s">
        <v>223</v>
      </c>
      <c r="EL49" s="23">
        <v>0</v>
      </c>
      <c r="EM49" s="24" t="s">
        <v>223</v>
      </c>
      <c r="EN49" s="24" t="s">
        <v>223</v>
      </c>
      <c r="EO49" s="24" t="s">
        <v>223</v>
      </c>
      <c r="EP49" s="23">
        <v>0</v>
      </c>
      <c r="EQ49" s="24" t="s">
        <v>223</v>
      </c>
      <c r="ER49" s="24" t="s">
        <v>223</v>
      </c>
      <c r="ES49" s="24" t="s">
        <v>223</v>
      </c>
      <c r="ET49" s="24" t="s">
        <v>223</v>
      </c>
      <c r="EU49" s="23">
        <v>0</v>
      </c>
      <c r="EV49" s="24" t="s">
        <v>223</v>
      </c>
      <c r="EW49" s="23">
        <v>0</v>
      </c>
      <c r="EX49" s="23">
        <v>0</v>
      </c>
      <c r="EY49" s="23">
        <v>0</v>
      </c>
      <c r="EZ49" s="24" t="s">
        <v>223</v>
      </c>
      <c r="FA49" s="24" t="s">
        <v>223</v>
      </c>
      <c r="FB49" s="24" t="s">
        <v>223</v>
      </c>
      <c r="FC49" s="23">
        <v>0</v>
      </c>
      <c r="FD49" s="24" t="s">
        <v>223</v>
      </c>
      <c r="FE49" s="24" t="s">
        <v>223</v>
      </c>
      <c r="FF49" s="24" t="s">
        <v>223</v>
      </c>
      <c r="FG49" s="23">
        <v>0</v>
      </c>
      <c r="FH49" s="23">
        <v>0</v>
      </c>
      <c r="FI49" s="23">
        <v>0</v>
      </c>
      <c r="FJ49" s="24" t="s">
        <v>223</v>
      </c>
      <c r="FK49" s="24" t="s">
        <v>223</v>
      </c>
      <c r="FL49" s="24" t="s">
        <v>223</v>
      </c>
      <c r="FM49" s="24" t="s">
        <v>223</v>
      </c>
      <c r="FN49" s="23">
        <v>0</v>
      </c>
      <c r="FO49" s="23">
        <v>0</v>
      </c>
      <c r="FP49" s="24" t="s">
        <v>223</v>
      </c>
      <c r="FQ49" s="24" t="s">
        <v>223</v>
      </c>
      <c r="FR49" s="24" t="s">
        <v>223</v>
      </c>
      <c r="FS49" s="23">
        <v>0</v>
      </c>
      <c r="FT49" s="23">
        <v>0</v>
      </c>
      <c r="FU49" s="24" t="s">
        <v>223</v>
      </c>
      <c r="FV49" s="23">
        <v>0</v>
      </c>
      <c r="FW49" s="23">
        <v>196</v>
      </c>
      <c r="FX49" s="23">
        <v>0</v>
      </c>
      <c r="FY49" s="23">
        <v>0</v>
      </c>
      <c r="FZ49" s="23">
        <v>0</v>
      </c>
      <c r="GA49" s="23">
        <v>0</v>
      </c>
      <c r="GB49" s="23">
        <v>19</v>
      </c>
      <c r="GC49" s="23">
        <v>64</v>
      </c>
      <c r="GD49" s="23">
        <v>39</v>
      </c>
      <c r="GE49" s="23">
        <v>0</v>
      </c>
      <c r="GF49" s="23">
        <v>74</v>
      </c>
      <c r="GG49" s="23">
        <v>0</v>
      </c>
      <c r="GH49" s="23">
        <v>0</v>
      </c>
      <c r="GI49" s="23">
        <v>0</v>
      </c>
      <c r="GJ49" s="23">
        <v>0</v>
      </c>
      <c r="GK49" s="23">
        <v>0</v>
      </c>
      <c r="GL49" s="24" t="s">
        <v>223</v>
      </c>
      <c r="GM49" s="24" t="s">
        <v>223</v>
      </c>
      <c r="GN49" s="24" t="s">
        <v>223</v>
      </c>
      <c r="GO49" s="23">
        <v>0</v>
      </c>
      <c r="GP49" s="23">
        <v>0</v>
      </c>
      <c r="GQ49" s="23">
        <v>0</v>
      </c>
      <c r="GR49" s="23">
        <v>0</v>
      </c>
      <c r="GS49" s="23">
        <v>0</v>
      </c>
      <c r="GT49" s="23">
        <v>0</v>
      </c>
      <c r="GU49" s="23">
        <v>0</v>
      </c>
    </row>
    <row r="50" spans="1:203" ht="13.5" customHeight="1" x14ac:dyDescent="0.55000000000000004">
      <c r="A50" s="21" t="s">
        <v>44</v>
      </c>
      <c r="B50" s="22" t="s">
        <v>131</v>
      </c>
      <c r="C50" s="21" t="s">
        <v>132</v>
      </c>
      <c r="D50" s="23">
        <v>103</v>
      </c>
      <c r="E50" s="23">
        <v>0</v>
      </c>
      <c r="F50" s="23">
        <v>0</v>
      </c>
      <c r="G50" s="23">
        <v>0</v>
      </c>
      <c r="H50" s="23">
        <v>0</v>
      </c>
      <c r="I50" s="23">
        <v>24</v>
      </c>
      <c r="J50" s="23">
        <v>28</v>
      </c>
      <c r="K50" s="23">
        <v>8</v>
      </c>
      <c r="L50" s="23">
        <v>33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10</v>
      </c>
      <c r="AC50" s="23">
        <v>19</v>
      </c>
      <c r="AD50" s="23">
        <v>0</v>
      </c>
      <c r="AE50" s="23">
        <v>0</v>
      </c>
      <c r="AF50" s="23">
        <v>0</v>
      </c>
      <c r="AG50" s="23">
        <v>0</v>
      </c>
      <c r="AH50" s="23">
        <v>9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4" t="s">
        <v>223</v>
      </c>
      <c r="AQ50" s="24" t="s">
        <v>223</v>
      </c>
      <c r="AR50" s="23">
        <v>0</v>
      </c>
      <c r="AS50" s="24" t="s">
        <v>223</v>
      </c>
      <c r="AT50" s="24" t="s">
        <v>223</v>
      </c>
      <c r="AU50" s="23">
        <v>0</v>
      </c>
      <c r="AV50" s="24" t="s">
        <v>223</v>
      </c>
      <c r="AW50" s="23">
        <v>0</v>
      </c>
      <c r="AX50" s="24" t="s">
        <v>223</v>
      </c>
      <c r="AY50" s="23">
        <v>0</v>
      </c>
      <c r="AZ50" s="24" t="s">
        <v>223</v>
      </c>
      <c r="BA50" s="23">
        <v>10</v>
      </c>
      <c r="BB50" s="23">
        <v>8</v>
      </c>
      <c r="BC50" s="23">
        <v>0</v>
      </c>
      <c r="BD50" s="23">
        <v>0</v>
      </c>
      <c r="BE50" s="23">
        <v>0</v>
      </c>
      <c r="BF50" s="23">
        <v>0</v>
      </c>
      <c r="BG50" s="23">
        <v>8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4" t="s">
        <v>223</v>
      </c>
      <c r="BP50" s="24" t="s">
        <v>223</v>
      </c>
      <c r="BQ50" s="24" t="s">
        <v>223</v>
      </c>
      <c r="BR50" s="24" t="s">
        <v>223</v>
      </c>
      <c r="BS50" s="24" t="s">
        <v>223</v>
      </c>
      <c r="BT50" s="24" t="s">
        <v>223</v>
      </c>
      <c r="BU50" s="24" t="s">
        <v>223</v>
      </c>
      <c r="BV50" s="24" t="s">
        <v>223</v>
      </c>
      <c r="BW50" s="24" t="s">
        <v>223</v>
      </c>
      <c r="BX50" s="23">
        <v>0</v>
      </c>
      <c r="BY50" s="24" t="s">
        <v>223</v>
      </c>
      <c r="BZ50" s="23">
        <v>0</v>
      </c>
      <c r="CA50" s="23">
        <v>0</v>
      </c>
      <c r="CB50" s="24" t="s">
        <v>223</v>
      </c>
      <c r="CC50" s="24" t="s">
        <v>223</v>
      </c>
      <c r="CD50" s="24" t="s">
        <v>223</v>
      </c>
      <c r="CE50" s="24" t="s">
        <v>223</v>
      </c>
      <c r="CF50" s="24" t="s">
        <v>223</v>
      </c>
      <c r="CG50" s="24" t="s">
        <v>223</v>
      </c>
      <c r="CH50" s="24" t="s">
        <v>223</v>
      </c>
      <c r="CI50" s="24" t="s">
        <v>223</v>
      </c>
      <c r="CJ50" s="24" t="s">
        <v>223</v>
      </c>
      <c r="CK50" s="24" t="s">
        <v>223</v>
      </c>
      <c r="CL50" s="24" t="s">
        <v>223</v>
      </c>
      <c r="CM50" s="24" t="s">
        <v>223</v>
      </c>
      <c r="CN50" s="23">
        <v>0</v>
      </c>
      <c r="CO50" s="24" t="s">
        <v>223</v>
      </c>
      <c r="CP50" s="24" t="s">
        <v>223</v>
      </c>
      <c r="CQ50" s="24" t="s">
        <v>223</v>
      </c>
      <c r="CR50" s="24" t="s">
        <v>223</v>
      </c>
      <c r="CS50" s="24" t="s">
        <v>223</v>
      </c>
      <c r="CT50" s="24" t="s">
        <v>223</v>
      </c>
      <c r="CU50" s="24" t="s">
        <v>223</v>
      </c>
      <c r="CV50" s="24" t="s">
        <v>223</v>
      </c>
      <c r="CW50" s="23">
        <v>0</v>
      </c>
      <c r="CX50" s="24" t="s">
        <v>223</v>
      </c>
      <c r="CY50" s="23">
        <v>0</v>
      </c>
      <c r="CZ50" s="23">
        <v>0</v>
      </c>
      <c r="DA50" s="24" t="s">
        <v>223</v>
      </c>
      <c r="DB50" s="24" t="s">
        <v>223</v>
      </c>
      <c r="DC50" s="24" t="s">
        <v>223</v>
      </c>
      <c r="DD50" s="24" t="s">
        <v>223</v>
      </c>
      <c r="DE50" s="24" t="s">
        <v>223</v>
      </c>
      <c r="DF50" s="24" t="s">
        <v>223</v>
      </c>
      <c r="DG50" s="24" t="s">
        <v>223</v>
      </c>
      <c r="DH50" s="24" t="s">
        <v>223</v>
      </c>
      <c r="DI50" s="24" t="s">
        <v>223</v>
      </c>
      <c r="DJ50" s="24" t="s">
        <v>223</v>
      </c>
      <c r="DK50" s="24" t="s">
        <v>223</v>
      </c>
      <c r="DL50" s="24" t="s">
        <v>223</v>
      </c>
      <c r="DM50" s="24" t="s">
        <v>223</v>
      </c>
      <c r="DN50" s="23">
        <v>0</v>
      </c>
      <c r="DO50" s="24" t="s">
        <v>223</v>
      </c>
      <c r="DP50" s="24" t="s">
        <v>223</v>
      </c>
      <c r="DQ50" s="24" t="s">
        <v>223</v>
      </c>
      <c r="DR50" s="24" t="s">
        <v>223</v>
      </c>
      <c r="DS50" s="24" t="s">
        <v>223</v>
      </c>
      <c r="DT50" s="24" t="s">
        <v>223</v>
      </c>
      <c r="DU50" s="24" t="s">
        <v>223</v>
      </c>
      <c r="DV50" s="23">
        <v>0</v>
      </c>
      <c r="DW50" s="24" t="s">
        <v>223</v>
      </c>
      <c r="DX50" s="23">
        <v>0</v>
      </c>
      <c r="DY50" s="23">
        <v>0</v>
      </c>
      <c r="DZ50" s="24" t="s">
        <v>223</v>
      </c>
      <c r="EA50" s="24" t="s">
        <v>223</v>
      </c>
      <c r="EB50" s="24" t="s">
        <v>223</v>
      </c>
      <c r="EC50" s="24" t="s">
        <v>223</v>
      </c>
      <c r="ED50" s="24" t="s">
        <v>223</v>
      </c>
      <c r="EE50" s="24" t="s">
        <v>223</v>
      </c>
      <c r="EF50" s="24" t="s">
        <v>223</v>
      </c>
      <c r="EG50" s="24" t="s">
        <v>223</v>
      </c>
      <c r="EH50" s="24" t="s">
        <v>223</v>
      </c>
      <c r="EI50" s="24" t="s">
        <v>223</v>
      </c>
      <c r="EJ50" s="24" t="s">
        <v>223</v>
      </c>
      <c r="EK50" s="24" t="s">
        <v>223</v>
      </c>
      <c r="EL50" s="23">
        <v>0</v>
      </c>
      <c r="EM50" s="24" t="s">
        <v>223</v>
      </c>
      <c r="EN50" s="24" t="s">
        <v>223</v>
      </c>
      <c r="EO50" s="24" t="s">
        <v>223</v>
      </c>
      <c r="EP50" s="23">
        <v>0</v>
      </c>
      <c r="EQ50" s="24" t="s">
        <v>223</v>
      </c>
      <c r="ER50" s="24" t="s">
        <v>223</v>
      </c>
      <c r="ES50" s="24" t="s">
        <v>223</v>
      </c>
      <c r="ET50" s="24" t="s">
        <v>223</v>
      </c>
      <c r="EU50" s="23">
        <v>0</v>
      </c>
      <c r="EV50" s="24" t="s">
        <v>223</v>
      </c>
      <c r="EW50" s="23">
        <v>0</v>
      </c>
      <c r="EX50" s="23">
        <v>0</v>
      </c>
      <c r="EY50" s="23">
        <v>0</v>
      </c>
      <c r="EZ50" s="24" t="s">
        <v>223</v>
      </c>
      <c r="FA50" s="24" t="s">
        <v>223</v>
      </c>
      <c r="FB50" s="24" t="s">
        <v>223</v>
      </c>
      <c r="FC50" s="23">
        <v>0</v>
      </c>
      <c r="FD50" s="24" t="s">
        <v>223</v>
      </c>
      <c r="FE50" s="24" t="s">
        <v>223</v>
      </c>
      <c r="FF50" s="24" t="s">
        <v>223</v>
      </c>
      <c r="FG50" s="23">
        <v>0</v>
      </c>
      <c r="FH50" s="23">
        <v>0</v>
      </c>
      <c r="FI50" s="23">
        <v>0</v>
      </c>
      <c r="FJ50" s="24" t="s">
        <v>223</v>
      </c>
      <c r="FK50" s="24" t="s">
        <v>223</v>
      </c>
      <c r="FL50" s="24" t="s">
        <v>223</v>
      </c>
      <c r="FM50" s="24" t="s">
        <v>223</v>
      </c>
      <c r="FN50" s="23">
        <v>0</v>
      </c>
      <c r="FO50" s="23">
        <v>0</v>
      </c>
      <c r="FP50" s="24" t="s">
        <v>223</v>
      </c>
      <c r="FQ50" s="24" t="s">
        <v>223</v>
      </c>
      <c r="FR50" s="24" t="s">
        <v>223</v>
      </c>
      <c r="FS50" s="23">
        <v>0</v>
      </c>
      <c r="FT50" s="23">
        <v>0</v>
      </c>
      <c r="FU50" s="24" t="s">
        <v>223</v>
      </c>
      <c r="FV50" s="23">
        <v>0</v>
      </c>
      <c r="FW50" s="23">
        <v>76</v>
      </c>
      <c r="FX50" s="23">
        <v>0</v>
      </c>
      <c r="FY50" s="23">
        <v>0</v>
      </c>
      <c r="FZ50" s="23">
        <v>0</v>
      </c>
      <c r="GA50" s="23">
        <v>0</v>
      </c>
      <c r="GB50" s="23">
        <v>7</v>
      </c>
      <c r="GC50" s="23">
        <v>28</v>
      </c>
      <c r="GD50" s="23">
        <v>8</v>
      </c>
      <c r="GE50" s="23">
        <v>33</v>
      </c>
      <c r="GF50" s="23">
        <v>0</v>
      </c>
      <c r="GG50" s="23">
        <v>0</v>
      </c>
      <c r="GH50" s="23">
        <v>0</v>
      </c>
      <c r="GI50" s="23">
        <v>0</v>
      </c>
      <c r="GJ50" s="23">
        <v>0</v>
      </c>
      <c r="GK50" s="23">
        <v>0</v>
      </c>
      <c r="GL50" s="24" t="s">
        <v>223</v>
      </c>
      <c r="GM50" s="24" t="s">
        <v>223</v>
      </c>
      <c r="GN50" s="24" t="s">
        <v>223</v>
      </c>
      <c r="GO50" s="23">
        <v>0</v>
      </c>
      <c r="GP50" s="23">
        <v>0</v>
      </c>
      <c r="GQ50" s="23">
        <v>0</v>
      </c>
      <c r="GR50" s="23">
        <v>0</v>
      </c>
      <c r="GS50" s="23">
        <v>0</v>
      </c>
      <c r="GT50" s="23">
        <v>0</v>
      </c>
      <c r="GU50" s="23">
        <v>0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&amp;L中間処理後の再生利用量の状況（令和2年度実績）</oddHeader>
  </headerFooter>
  <colBreaks count="7" manualBreakCount="7">
    <brk id="28" min="1" max="23" man="1"/>
    <brk id="53" min="1" max="23" man="1"/>
    <brk id="78" min="1" max="23" man="1"/>
    <brk id="103" min="1" max="23" man="1"/>
    <brk id="128" min="1" max="23" man="1"/>
    <brk id="153" min="1" max="23" man="1"/>
    <brk id="178" min="1" max="2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BA3A3-A869-43B2-B58B-7D5DA7737B8B}">
  <sheetPr>
    <pageSetUpPr fitToPage="1"/>
  </sheetPr>
  <dimension ref="A1:AE1800"/>
  <sheetViews>
    <sheetView zoomScaleNormal="100" workbookViewId="0"/>
  </sheetViews>
  <sheetFormatPr defaultColWidth="0" defaultRowHeight="21" customHeight="1" x14ac:dyDescent="0.55000000000000004"/>
  <cols>
    <col min="1" max="1" width="2.5" style="51" customWidth="1"/>
    <col min="2" max="3" width="4.08203125" style="51" customWidth="1"/>
    <col min="4" max="4" width="14.08203125" style="51" customWidth="1"/>
    <col min="5" max="6" width="13.58203125" style="51" customWidth="1"/>
    <col min="7" max="7" width="3.33203125" style="51" customWidth="1"/>
    <col min="8" max="10" width="3.58203125" style="51" customWidth="1"/>
    <col min="11" max="11" width="30.83203125" style="51" customWidth="1"/>
    <col min="12" max="16" width="13.58203125" style="51" customWidth="1"/>
    <col min="17" max="20" width="11.5" style="51" customWidth="1"/>
    <col min="21" max="21" width="16.58203125" style="51" hidden="1" customWidth="1"/>
    <col min="22" max="22" width="37.25" style="51" hidden="1" customWidth="1"/>
    <col min="23" max="23" width="18.33203125" style="51" hidden="1" customWidth="1"/>
    <col min="24" max="24" width="4" style="51" hidden="1" customWidth="1"/>
    <col min="25" max="25" width="13.58203125" style="51" hidden="1" customWidth="1"/>
    <col min="26" max="26" width="9" style="60" hidden="1" customWidth="1"/>
    <col min="27" max="27" width="8" style="51" hidden="1" customWidth="1"/>
    <col min="28" max="28" width="5" style="51" hidden="1" customWidth="1"/>
    <col min="29" max="29" width="8" style="51" hidden="1" customWidth="1"/>
    <col min="30" max="30" width="4" style="52" hidden="1" customWidth="1"/>
    <col min="31" max="31" width="10" style="51" hidden="1" customWidth="1"/>
    <col min="32" max="16384" width="8" style="51" hidden="1"/>
  </cols>
  <sheetData>
    <row r="1" spans="1:31" ht="21" customHeight="1" thickBot="1" x14ac:dyDescent="0.6">
      <c r="A1" s="51" t="s">
        <v>539</v>
      </c>
      <c r="Z1" s="51"/>
    </row>
    <row r="2" spans="1:31" ht="21" customHeight="1" thickBot="1" x14ac:dyDescent="0.6">
      <c r="A2" s="53"/>
      <c r="C2" s="54" t="s">
        <v>239</v>
      </c>
      <c r="D2" s="55"/>
      <c r="E2" s="56" t="s">
        <v>240</v>
      </c>
      <c r="F2" s="57"/>
      <c r="N2" s="51" t="str">
        <f>LEFT(D2,2)</f>
        <v/>
      </c>
      <c r="O2" s="51" t="str">
        <f>IF(N2="","-",IF(N2&gt;0,VLOOKUP(N2,$AD$6:$AE$53,2,FALSE),"-"))</f>
        <v>-</v>
      </c>
      <c r="V2" s="58">
        <f>+IF(VALUE(D2)=0,0,1)</f>
        <v>0</v>
      </c>
      <c r="W2" s="59" t="str">
        <f ca="1">IF(V2=0,"",VLOOKUP(D2,INDIRECT(W6&amp;"!B5:C1800"),2,FALSE))</f>
        <v/>
      </c>
      <c r="Y2" s="58">
        <f>IF(V2=0,1,IF(ISERROR(W2),1,0))</f>
        <v>1</v>
      </c>
      <c r="Z2" s="51"/>
      <c r="AA2" s="59">
        <f ca="1">COUNTA(INDIRECT("'["&amp;$W$6&amp;"]ごみ処理概要!B7:C1800"))+6</f>
        <v>7</v>
      </c>
      <c r="AB2" s="59">
        <f>IF(V2=0,0,VLOOKUP(D2,AA5:AB1800,2,FALSE))</f>
        <v>0</v>
      </c>
    </row>
    <row r="3" spans="1:31" ht="21" customHeight="1" x14ac:dyDescent="0.55000000000000004">
      <c r="A3" s="53"/>
      <c r="W3" s="60"/>
      <c r="Y3" s="58"/>
      <c r="Z3" s="51"/>
    </row>
    <row r="4" spans="1:31" ht="21" customHeight="1" thickBot="1" x14ac:dyDescent="0.6">
      <c r="A4" s="53"/>
      <c r="B4" s="61" t="s">
        <v>540</v>
      </c>
      <c r="C4" s="62"/>
      <c r="D4" s="63"/>
      <c r="E4" s="63"/>
      <c r="F4" s="63"/>
      <c r="Z4" s="51"/>
    </row>
    <row r="5" spans="1:31" ht="21" customHeight="1" thickBot="1" x14ac:dyDescent="0.6">
      <c r="A5" s="53"/>
      <c r="H5" s="275" t="s">
        <v>241</v>
      </c>
      <c r="I5" s="276"/>
      <c r="J5" s="276"/>
      <c r="K5" s="277"/>
      <c r="L5" s="278" t="s">
        <v>242</v>
      </c>
      <c r="M5" s="280" t="s">
        <v>243</v>
      </c>
      <c r="N5" s="281"/>
      <c r="O5" s="282"/>
      <c r="P5" s="283" t="s">
        <v>244</v>
      </c>
      <c r="Z5" s="51"/>
      <c r="AA5" s="51">
        <f t="shared" ref="AA5:AA68" ca="1" si="0">INDIRECT($W$6&amp;"!"&amp;"B"&amp;ROW(B5))</f>
        <v>0</v>
      </c>
      <c r="AB5" s="51">
        <v>5</v>
      </c>
    </row>
    <row r="6" spans="1:31" ht="21" customHeight="1" thickBot="1" x14ac:dyDescent="0.6">
      <c r="A6" s="53"/>
      <c r="B6" s="64"/>
      <c r="C6" s="65" t="s">
        <v>15</v>
      </c>
      <c r="D6" s="66"/>
      <c r="E6" s="67">
        <f ca="1">Y6</f>
        <v>0</v>
      </c>
      <c r="F6" s="68"/>
      <c r="H6" s="260"/>
      <c r="I6" s="261"/>
      <c r="J6" s="261"/>
      <c r="K6" s="262"/>
      <c r="L6" s="279"/>
      <c r="M6" s="69" t="s">
        <v>245</v>
      </c>
      <c r="N6" s="70" t="s">
        <v>246</v>
      </c>
      <c r="O6" s="71" t="s">
        <v>247</v>
      </c>
      <c r="P6" s="284"/>
      <c r="V6" s="51" t="s">
        <v>15</v>
      </c>
      <c r="W6" s="60" t="s">
        <v>248</v>
      </c>
      <c r="X6" s="60" t="s">
        <v>249</v>
      </c>
      <c r="Y6" s="51">
        <f t="shared" ref="Y6:Y17" ca="1" si="1">IF(Y$2=0,INDIRECT(W6&amp;"!"&amp;X6&amp;$AB$2),0)</f>
        <v>0</v>
      </c>
      <c r="Z6" s="51"/>
      <c r="AA6" s="51" t="str">
        <f t="shared" ca="1" si="0"/>
        <v>27000</v>
      </c>
      <c r="AB6" s="51">
        <v>6</v>
      </c>
      <c r="AD6" s="52" t="s">
        <v>250</v>
      </c>
      <c r="AE6" s="51" t="s">
        <v>251</v>
      </c>
    </row>
    <row r="7" spans="1:31" ht="21" customHeight="1" thickBot="1" x14ac:dyDescent="0.6">
      <c r="B7" s="72"/>
      <c r="C7" s="73" t="s">
        <v>16</v>
      </c>
      <c r="D7" s="74"/>
      <c r="E7" s="75">
        <f ca="1">Y7</f>
        <v>0</v>
      </c>
      <c r="F7" s="68"/>
      <c r="H7" s="272" t="s">
        <v>252</v>
      </c>
      <c r="I7" s="272" t="s">
        <v>253</v>
      </c>
      <c r="J7" s="76" t="s">
        <v>254</v>
      </c>
      <c r="L7" s="77">
        <f t="shared" ref="L7:L14" ca="1" si="2">Y47</f>
        <v>0</v>
      </c>
      <c r="M7" s="78" t="s">
        <v>255</v>
      </c>
      <c r="N7" s="79" t="s">
        <v>255</v>
      </c>
      <c r="O7" s="80" t="s">
        <v>255</v>
      </c>
      <c r="P7" s="81">
        <f ca="1">Y152</f>
        <v>0</v>
      </c>
      <c r="V7" s="51" t="s">
        <v>16</v>
      </c>
      <c r="W7" s="60" t="s">
        <v>248</v>
      </c>
      <c r="X7" s="60" t="s">
        <v>256</v>
      </c>
      <c r="Y7" s="51">
        <f t="shared" ca="1" si="1"/>
        <v>0</v>
      </c>
      <c r="Z7" s="51"/>
      <c r="AA7" s="51" t="str">
        <f t="shared" ca="1" si="0"/>
        <v>27100</v>
      </c>
      <c r="AB7" s="51">
        <v>7</v>
      </c>
      <c r="AD7" s="52" t="s">
        <v>257</v>
      </c>
      <c r="AE7" s="51" t="s">
        <v>258</v>
      </c>
    </row>
    <row r="8" spans="1:31" ht="21" customHeight="1" thickBot="1" x14ac:dyDescent="0.6">
      <c r="B8" s="260" t="s">
        <v>259</v>
      </c>
      <c r="C8" s="261"/>
      <c r="D8" s="262"/>
      <c r="E8" s="82">
        <f ca="1">SUM(E6:E7)</f>
        <v>0</v>
      </c>
      <c r="F8" s="68"/>
      <c r="H8" s="273"/>
      <c r="I8" s="273"/>
      <c r="J8" s="263" t="s">
        <v>260</v>
      </c>
      <c r="K8" s="83" t="s">
        <v>30</v>
      </c>
      <c r="L8" s="67">
        <f t="shared" ca="1" si="2"/>
        <v>0</v>
      </c>
      <c r="M8" s="84" t="s">
        <v>255</v>
      </c>
      <c r="N8" s="85" t="s">
        <v>255</v>
      </c>
      <c r="O8" s="86" t="s">
        <v>255</v>
      </c>
      <c r="P8" s="87" t="s">
        <v>255</v>
      </c>
      <c r="V8" s="51" t="s">
        <v>261</v>
      </c>
      <c r="W8" s="60" t="s">
        <v>248</v>
      </c>
      <c r="X8" s="60" t="s">
        <v>262</v>
      </c>
      <c r="Y8" s="51">
        <f t="shared" ca="1" si="1"/>
        <v>0</v>
      </c>
      <c r="Z8" s="51"/>
      <c r="AA8" s="51" t="str">
        <f t="shared" ca="1" si="0"/>
        <v>27140</v>
      </c>
      <c r="AB8" s="51">
        <v>8</v>
      </c>
      <c r="AD8" s="52" t="s">
        <v>263</v>
      </c>
      <c r="AE8" s="51" t="s">
        <v>264</v>
      </c>
    </row>
    <row r="9" spans="1:31" ht="21" customHeight="1" thickBot="1" x14ac:dyDescent="0.6">
      <c r="B9" s="254" t="s">
        <v>261</v>
      </c>
      <c r="C9" s="255"/>
      <c r="D9" s="256"/>
      <c r="E9" s="82">
        <f ca="1">Y8</f>
        <v>0</v>
      </c>
      <c r="F9" s="68"/>
      <c r="H9" s="273"/>
      <c r="I9" s="273"/>
      <c r="J9" s="264"/>
      <c r="K9" s="88" t="s">
        <v>31</v>
      </c>
      <c r="L9" s="75">
        <f t="shared" ca="1" si="2"/>
        <v>0</v>
      </c>
      <c r="M9" s="89" t="s">
        <v>255</v>
      </c>
      <c r="N9" s="90" t="s">
        <v>255</v>
      </c>
      <c r="O9" s="91" t="s">
        <v>255</v>
      </c>
      <c r="P9" s="92" t="s">
        <v>255</v>
      </c>
      <c r="V9" s="51" t="s">
        <v>157</v>
      </c>
      <c r="W9" s="60" t="s">
        <v>265</v>
      </c>
      <c r="X9" s="60" t="s">
        <v>256</v>
      </c>
      <c r="Y9" s="51">
        <f t="shared" ref="Y9:Y16" ca="1" si="3">IF(Y$2=0,INDIRECT(W9&amp;"!"&amp;X9&amp;$AB$2+1),0)</f>
        <v>0</v>
      </c>
      <c r="Z9" s="51"/>
      <c r="AA9" s="51" t="str">
        <f t="shared" ca="1" si="0"/>
        <v>27202</v>
      </c>
      <c r="AB9" s="51">
        <v>9</v>
      </c>
      <c r="AD9" s="52" t="s">
        <v>266</v>
      </c>
      <c r="AE9" s="51" t="s">
        <v>267</v>
      </c>
    </row>
    <row r="10" spans="1:31" ht="21" customHeight="1" thickBot="1" x14ac:dyDescent="0.6">
      <c r="B10" s="58"/>
      <c r="C10" s="93"/>
      <c r="D10" s="93"/>
      <c r="E10" s="94"/>
      <c r="F10" s="94"/>
      <c r="H10" s="273"/>
      <c r="I10" s="273"/>
      <c r="J10" s="264"/>
      <c r="K10" s="95" t="s">
        <v>32</v>
      </c>
      <c r="L10" s="75">
        <f t="shared" ca="1" si="2"/>
        <v>0</v>
      </c>
      <c r="M10" s="89" t="s">
        <v>255</v>
      </c>
      <c r="N10" s="90" t="s">
        <v>255</v>
      </c>
      <c r="O10" s="91" t="s">
        <v>255</v>
      </c>
      <c r="P10" s="92" t="s">
        <v>255</v>
      </c>
      <c r="V10" s="51" t="s">
        <v>158</v>
      </c>
      <c r="W10" s="60" t="s">
        <v>265</v>
      </c>
      <c r="X10" s="60" t="s">
        <v>268</v>
      </c>
      <c r="Y10" s="51">
        <f t="shared" ca="1" si="3"/>
        <v>0</v>
      </c>
      <c r="Z10" s="51"/>
      <c r="AA10" s="51" t="str">
        <f t="shared" ca="1" si="0"/>
        <v>27203</v>
      </c>
      <c r="AB10" s="51">
        <v>10</v>
      </c>
      <c r="AD10" s="52" t="s">
        <v>269</v>
      </c>
      <c r="AE10" s="51" t="s">
        <v>270</v>
      </c>
    </row>
    <row r="11" spans="1:31" ht="21" customHeight="1" thickBot="1" x14ac:dyDescent="0.6">
      <c r="B11" s="254"/>
      <c r="C11" s="255"/>
      <c r="D11" s="256"/>
      <c r="E11" s="96" t="s">
        <v>271</v>
      </c>
      <c r="F11" s="96" t="s">
        <v>272</v>
      </c>
      <c r="H11" s="273"/>
      <c r="I11" s="273"/>
      <c r="J11" s="264"/>
      <c r="K11" s="97" t="s">
        <v>33</v>
      </c>
      <c r="L11" s="75">
        <f t="shared" ca="1" si="2"/>
        <v>0</v>
      </c>
      <c r="M11" s="89" t="s">
        <v>255</v>
      </c>
      <c r="N11" s="90" t="s">
        <v>255</v>
      </c>
      <c r="O11" s="91" t="s">
        <v>255</v>
      </c>
      <c r="P11" s="92" t="s">
        <v>255</v>
      </c>
      <c r="V11" s="51" t="s">
        <v>159</v>
      </c>
      <c r="W11" s="60" t="s">
        <v>265</v>
      </c>
      <c r="X11" s="60" t="s">
        <v>273</v>
      </c>
      <c r="Y11" s="51">
        <f t="shared" ca="1" si="3"/>
        <v>0</v>
      </c>
      <c r="Z11" s="51"/>
      <c r="AA11" s="51" t="str">
        <f t="shared" ca="1" si="0"/>
        <v>27204</v>
      </c>
      <c r="AB11" s="51">
        <v>11</v>
      </c>
      <c r="AD11" s="52" t="s">
        <v>274</v>
      </c>
      <c r="AE11" s="51" t="s">
        <v>275</v>
      </c>
    </row>
    <row r="12" spans="1:31" ht="21" customHeight="1" x14ac:dyDescent="0.55000000000000004">
      <c r="B12" s="266" t="s">
        <v>17</v>
      </c>
      <c r="C12" s="269" t="s">
        <v>276</v>
      </c>
      <c r="D12" s="98" t="s">
        <v>157</v>
      </c>
      <c r="E12" s="67">
        <f t="shared" ref="E12:E15" ca="1" si="4">Y18</f>
        <v>0</v>
      </c>
      <c r="F12" s="67">
        <f t="shared" ref="F12:F15" ca="1" si="5">Y32</f>
        <v>0</v>
      </c>
      <c r="H12" s="273"/>
      <c r="I12" s="273"/>
      <c r="J12" s="264"/>
      <c r="K12" s="97" t="s">
        <v>34</v>
      </c>
      <c r="L12" s="75">
        <f t="shared" ca="1" si="2"/>
        <v>0</v>
      </c>
      <c r="M12" s="89" t="s">
        <v>255</v>
      </c>
      <c r="N12" s="90" t="s">
        <v>255</v>
      </c>
      <c r="O12" s="91" t="s">
        <v>255</v>
      </c>
      <c r="P12" s="92" t="s">
        <v>255</v>
      </c>
      <c r="V12" s="51" t="s">
        <v>160</v>
      </c>
      <c r="W12" s="60" t="s">
        <v>265</v>
      </c>
      <c r="X12" s="60" t="s">
        <v>277</v>
      </c>
      <c r="Y12" s="51">
        <f t="shared" ca="1" si="3"/>
        <v>0</v>
      </c>
      <c r="Z12" s="51"/>
      <c r="AA12" s="51" t="str">
        <f t="shared" ca="1" si="0"/>
        <v>27205</v>
      </c>
      <c r="AB12" s="51">
        <v>12</v>
      </c>
      <c r="AD12" s="52" t="s">
        <v>278</v>
      </c>
      <c r="AE12" s="51" t="s">
        <v>279</v>
      </c>
    </row>
    <row r="13" spans="1:31" ht="21" customHeight="1" x14ac:dyDescent="0.55000000000000004">
      <c r="B13" s="267"/>
      <c r="C13" s="270"/>
      <c r="D13" s="88" t="s">
        <v>158</v>
      </c>
      <c r="E13" s="75">
        <f t="shared" ca="1" si="4"/>
        <v>0</v>
      </c>
      <c r="F13" s="75">
        <f t="shared" ca="1" si="5"/>
        <v>0</v>
      </c>
      <c r="H13" s="273"/>
      <c r="I13" s="273"/>
      <c r="J13" s="264"/>
      <c r="K13" s="97" t="s">
        <v>35</v>
      </c>
      <c r="L13" s="75">
        <f t="shared" ca="1" si="2"/>
        <v>0</v>
      </c>
      <c r="M13" s="89" t="s">
        <v>255</v>
      </c>
      <c r="N13" s="90" t="s">
        <v>255</v>
      </c>
      <c r="O13" s="91" t="s">
        <v>255</v>
      </c>
      <c r="P13" s="92" t="s">
        <v>255</v>
      </c>
      <c r="V13" s="99" t="s">
        <v>166</v>
      </c>
      <c r="W13" s="100" t="s">
        <v>280</v>
      </c>
      <c r="X13" s="101" t="s">
        <v>281</v>
      </c>
      <c r="Y13" s="51">
        <f t="shared" ca="1" si="3"/>
        <v>0</v>
      </c>
      <c r="Z13" s="51"/>
      <c r="AA13" s="51" t="str">
        <f t="shared" ca="1" si="0"/>
        <v>27206</v>
      </c>
      <c r="AB13" s="51">
        <v>13</v>
      </c>
      <c r="AD13" s="52" t="s">
        <v>282</v>
      </c>
      <c r="AE13" s="51" t="s">
        <v>283</v>
      </c>
    </row>
    <row r="14" spans="1:31" ht="21" customHeight="1" thickBot="1" x14ac:dyDescent="0.6">
      <c r="B14" s="267"/>
      <c r="C14" s="270"/>
      <c r="D14" s="88" t="s">
        <v>159</v>
      </c>
      <c r="E14" s="75">
        <f t="shared" ca="1" si="4"/>
        <v>0</v>
      </c>
      <c r="F14" s="75">
        <f t="shared" ca="1" si="5"/>
        <v>0</v>
      </c>
      <c r="H14" s="273"/>
      <c r="I14" s="273"/>
      <c r="J14" s="265"/>
      <c r="K14" s="102" t="s">
        <v>284</v>
      </c>
      <c r="L14" s="82">
        <f t="shared" ca="1" si="2"/>
        <v>0</v>
      </c>
      <c r="M14" s="103" t="s">
        <v>255</v>
      </c>
      <c r="N14" s="104" t="s">
        <v>255</v>
      </c>
      <c r="O14" s="105" t="s">
        <v>255</v>
      </c>
      <c r="P14" s="106" t="s">
        <v>255</v>
      </c>
      <c r="V14" s="51" t="s">
        <v>184</v>
      </c>
      <c r="W14" s="60" t="s">
        <v>265</v>
      </c>
      <c r="X14" s="101" t="s">
        <v>285</v>
      </c>
      <c r="Y14" s="51">
        <f t="shared" ca="1" si="3"/>
        <v>0</v>
      </c>
      <c r="Z14" s="51"/>
      <c r="AA14" s="51" t="str">
        <f t="shared" ca="1" si="0"/>
        <v>27207</v>
      </c>
      <c r="AB14" s="51">
        <v>14</v>
      </c>
      <c r="AD14" s="52" t="s">
        <v>286</v>
      </c>
      <c r="AE14" s="51" t="s">
        <v>287</v>
      </c>
    </row>
    <row r="15" spans="1:31" ht="21" customHeight="1" thickBot="1" x14ac:dyDescent="0.6">
      <c r="B15" s="267"/>
      <c r="C15" s="270"/>
      <c r="D15" s="88" t="s">
        <v>160</v>
      </c>
      <c r="E15" s="75">
        <f t="shared" ca="1" si="4"/>
        <v>0</v>
      </c>
      <c r="F15" s="75">
        <f t="shared" ca="1" si="5"/>
        <v>0</v>
      </c>
      <c r="H15" s="273"/>
      <c r="I15" s="107"/>
      <c r="J15" s="108" t="s">
        <v>288</v>
      </c>
      <c r="K15" s="109"/>
      <c r="L15" s="110">
        <f ca="1">SUM(L7:L14)</f>
        <v>0</v>
      </c>
      <c r="M15" s="111" t="s">
        <v>255</v>
      </c>
      <c r="N15" s="112">
        <f t="shared" ref="N15:N22" ca="1" si="6">Y64</f>
        <v>0</v>
      </c>
      <c r="O15" s="113">
        <f t="shared" ref="O15:O21" ca="1" si="7">Y72</f>
        <v>0</v>
      </c>
      <c r="P15" s="81">
        <f ca="1">P7</f>
        <v>0</v>
      </c>
      <c r="V15" s="51" t="s">
        <v>163</v>
      </c>
      <c r="W15" s="60" t="s">
        <v>265</v>
      </c>
      <c r="X15" s="101" t="s">
        <v>289</v>
      </c>
      <c r="Y15" s="51">
        <f t="shared" ca="1" si="3"/>
        <v>0</v>
      </c>
      <c r="Z15" s="51"/>
      <c r="AA15" s="51" t="str">
        <f t="shared" ca="1" si="0"/>
        <v>27208</v>
      </c>
      <c r="AB15" s="51">
        <v>15</v>
      </c>
      <c r="AD15" s="52" t="s">
        <v>290</v>
      </c>
      <c r="AE15" s="51" t="s">
        <v>291</v>
      </c>
    </row>
    <row r="16" spans="1:31" ht="21" customHeight="1" x14ac:dyDescent="0.55000000000000004">
      <c r="B16" s="267"/>
      <c r="C16" s="270"/>
      <c r="D16" s="88" t="s">
        <v>184</v>
      </c>
      <c r="E16" s="75">
        <f ca="1">Y23</f>
        <v>0</v>
      </c>
      <c r="F16" s="75">
        <f ca="1">Y37</f>
        <v>0</v>
      </c>
      <c r="H16" s="273"/>
      <c r="I16" s="272" t="s">
        <v>292</v>
      </c>
      <c r="J16" s="114" t="s">
        <v>30</v>
      </c>
      <c r="K16" s="115"/>
      <c r="L16" s="116">
        <f t="shared" ref="L16:L22" ca="1" si="8">Y55</f>
        <v>0</v>
      </c>
      <c r="M16" s="117">
        <f t="shared" ref="M16:M22" ca="1" si="9">L8</f>
        <v>0</v>
      </c>
      <c r="N16" s="118">
        <f t="shared" ca="1" si="6"/>
        <v>0</v>
      </c>
      <c r="O16" s="119">
        <f t="shared" ca="1" si="7"/>
        <v>0</v>
      </c>
      <c r="P16" s="67">
        <f t="shared" ref="P16:P20" ca="1" si="10">Y153</f>
        <v>0</v>
      </c>
      <c r="V16" s="51" t="s">
        <v>183</v>
      </c>
      <c r="W16" s="60" t="s">
        <v>265</v>
      </c>
      <c r="X16" s="101" t="s">
        <v>293</v>
      </c>
      <c r="Y16" s="51">
        <f t="shared" ca="1" si="3"/>
        <v>0</v>
      </c>
      <c r="Z16" s="51"/>
      <c r="AA16" s="51" t="str">
        <f t="shared" ca="1" si="0"/>
        <v>27209</v>
      </c>
      <c r="AB16" s="51">
        <v>16</v>
      </c>
      <c r="AD16" s="52" t="s">
        <v>294</v>
      </c>
      <c r="AE16" s="51" t="s">
        <v>295</v>
      </c>
    </row>
    <row r="17" spans="2:31" ht="21" customHeight="1" x14ac:dyDescent="0.55000000000000004">
      <c r="B17" s="267"/>
      <c r="C17" s="270"/>
      <c r="D17" s="88" t="s">
        <v>163</v>
      </c>
      <c r="E17" s="75">
        <f ca="1">Y24</f>
        <v>0</v>
      </c>
      <c r="F17" s="75">
        <f ca="1">Y38</f>
        <v>0</v>
      </c>
      <c r="H17" s="273"/>
      <c r="I17" s="273"/>
      <c r="J17" s="120" t="s">
        <v>31</v>
      </c>
      <c r="K17" s="121"/>
      <c r="L17" s="75">
        <f t="shared" ca="1" si="8"/>
        <v>0</v>
      </c>
      <c r="M17" s="122">
        <f t="shared" ca="1" si="9"/>
        <v>0</v>
      </c>
      <c r="N17" s="123">
        <f t="shared" ca="1" si="6"/>
        <v>0</v>
      </c>
      <c r="O17" s="124">
        <f t="shared" ca="1" si="7"/>
        <v>0</v>
      </c>
      <c r="P17" s="75">
        <f t="shared" ca="1" si="10"/>
        <v>0</v>
      </c>
      <c r="V17" s="51" t="s">
        <v>19</v>
      </c>
      <c r="W17" s="60" t="s">
        <v>248</v>
      </c>
      <c r="X17" s="100" t="s">
        <v>268</v>
      </c>
      <c r="Y17" s="51">
        <f t="shared" ca="1" si="1"/>
        <v>0</v>
      </c>
      <c r="Z17" s="51"/>
      <c r="AA17" s="51" t="str">
        <f t="shared" ca="1" si="0"/>
        <v>27210</v>
      </c>
      <c r="AB17" s="51">
        <v>17</v>
      </c>
      <c r="AD17" s="52" t="s">
        <v>296</v>
      </c>
      <c r="AE17" s="51" t="s">
        <v>297</v>
      </c>
    </row>
    <row r="18" spans="2:31" ht="21" customHeight="1" x14ac:dyDescent="0.55000000000000004">
      <c r="B18" s="267"/>
      <c r="C18" s="271"/>
      <c r="D18" s="125" t="s">
        <v>288</v>
      </c>
      <c r="E18" s="126">
        <f ca="1">SUM(E12:E17)</f>
        <v>0</v>
      </c>
      <c r="F18" s="126">
        <f ca="1">SUM(F12:F17)</f>
        <v>0</v>
      </c>
      <c r="H18" s="273"/>
      <c r="I18" s="273"/>
      <c r="J18" s="127" t="s">
        <v>32</v>
      </c>
      <c r="K18" s="115"/>
      <c r="L18" s="75">
        <f t="shared" ca="1" si="8"/>
        <v>0</v>
      </c>
      <c r="M18" s="122">
        <f t="shared" ca="1" si="9"/>
        <v>0</v>
      </c>
      <c r="N18" s="123">
        <f t="shared" ca="1" si="6"/>
        <v>0</v>
      </c>
      <c r="O18" s="124">
        <f t="shared" ca="1" si="7"/>
        <v>0</v>
      </c>
      <c r="P18" s="75">
        <f t="shared" ca="1" si="10"/>
        <v>0</v>
      </c>
      <c r="V18" s="51" t="s">
        <v>298</v>
      </c>
      <c r="W18" s="60" t="s">
        <v>265</v>
      </c>
      <c r="X18" s="128" t="s">
        <v>299</v>
      </c>
      <c r="Y18" s="51">
        <f t="shared" ref="Y18:Y43" ca="1" si="11">IF(Y$2=0,INDIRECT(W18&amp;"!"&amp;X18&amp;$AB$2+1),0)</f>
        <v>0</v>
      </c>
      <c r="Z18" s="51"/>
      <c r="AA18" s="51" t="str">
        <f t="shared" ca="1" si="0"/>
        <v>27211</v>
      </c>
      <c r="AB18" s="51">
        <v>18</v>
      </c>
      <c r="AD18" s="52" t="s">
        <v>300</v>
      </c>
      <c r="AE18" s="51" t="s">
        <v>301</v>
      </c>
    </row>
    <row r="19" spans="2:31" ht="21" customHeight="1" x14ac:dyDescent="0.55000000000000004">
      <c r="B19" s="267"/>
      <c r="C19" s="274" t="s">
        <v>183</v>
      </c>
      <c r="D19" s="88" t="s">
        <v>157</v>
      </c>
      <c r="E19" s="129">
        <f t="shared" ref="E19:E22" ca="1" si="12">Y25</f>
        <v>0</v>
      </c>
      <c r="F19" s="75">
        <f t="shared" ref="F19:F22" ca="1" si="13">Y39</f>
        <v>0</v>
      </c>
      <c r="H19" s="273"/>
      <c r="I19" s="273"/>
      <c r="J19" s="127" t="s">
        <v>33</v>
      </c>
      <c r="K19" s="115"/>
      <c r="L19" s="75">
        <f t="shared" ca="1" si="8"/>
        <v>0</v>
      </c>
      <c r="M19" s="122">
        <f t="shared" ca="1" si="9"/>
        <v>0</v>
      </c>
      <c r="N19" s="123">
        <f t="shared" ca="1" si="6"/>
        <v>0</v>
      </c>
      <c r="O19" s="124">
        <f t="shared" ca="1" si="7"/>
        <v>0</v>
      </c>
      <c r="P19" s="75">
        <f t="shared" ca="1" si="10"/>
        <v>0</v>
      </c>
      <c r="V19" s="51" t="s">
        <v>302</v>
      </c>
      <c r="W19" s="60" t="s">
        <v>265</v>
      </c>
      <c r="X19" s="128" t="s">
        <v>303</v>
      </c>
      <c r="Y19" s="51">
        <f t="shared" ca="1" si="11"/>
        <v>0</v>
      </c>
      <c r="Z19" s="51"/>
      <c r="AA19" s="51" t="str">
        <f t="shared" ca="1" si="0"/>
        <v>27212</v>
      </c>
      <c r="AB19" s="51">
        <v>19</v>
      </c>
      <c r="AD19" s="52" t="s">
        <v>304</v>
      </c>
      <c r="AE19" s="51" t="s">
        <v>305</v>
      </c>
    </row>
    <row r="20" spans="2:31" ht="21" customHeight="1" x14ac:dyDescent="0.55000000000000004">
      <c r="B20" s="267"/>
      <c r="C20" s="270"/>
      <c r="D20" s="88" t="s">
        <v>158</v>
      </c>
      <c r="E20" s="129">
        <f t="shared" ca="1" si="12"/>
        <v>0</v>
      </c>
      <c r="F20" s="75">
        <f t="shared" ca="1" si="13"/>
        <v>0</v>
      </c>
      <c r="H20" s="273"/>
      <c r="I20" s="273"/>
      <c r="J20" s="120" t="s">
        <v>34</v>
      </c>
      <c r="K20" s="121"/>
      <c r="L20" s="75">
        <f t="shared" ca="1" si="8"/>
        <v>0</v>
      </c>
      <c r="M20" s="122">
        <f t="shared" ca="1" si="9"/>
        <v>0</v>
      </c>
      <c r="N20" s="123">
        <f t="shared" ca="1" si="6"/>
        <v>0</v>
      </c>
      <c r="O20" s="124">
        <f t="shared" ca="1" si="7"/>
        <v>0</v>
      </c>
      <c r="P20" s="75">
        <f t="shared" ca="1" si="10"/>
        <v>0</v>
      </c>
      <c r="V20" s="51" t="s">
        <v>306</v>
      </c>
      <c r="W20" s="60" t="s">
        <v>265</v>
      </c>
      <c r="X20" s="128" t="s">
        <v>307</v>
      </c>
      <c r="Y20" s="51">
        <f t="shared" ca="1" si="11"/>
        <v>0</v>
      </c>
      <c r="Z20" s="51"/>
      <c r="AA20" s="51" t="str">
        <f t="shared" ca="1" si="0"/>
        <v>27213</v>
      </c>
      <c r="AB20" s="51">
        <v>20</v>
      </c>
      <c r="AD20" s="52" t="s">
        <v>308</v>
      </c>
      <c r="AE20" s="51" t="s">
        <v>309</v>
      </c>
    </row>
    <row r="21" spans="2:31" ht="21" customHeight="1" x14ac:dyDescent="0.55000000000000004">
      <c r="B21" s="267"/>
      <c r="C21" s="270"/>
      <c r="D21" s="88" t="s">
        <v>159</v>
      </c>
      <c r="E21" s="129">
        <f t="shared" ca="1" si="12"/>
        <v>0</v>
      </c>
      <c r="F21" s="75">
        <f t="shared" ca="1" si="13"/>
        <v>0</v>
      </c>
      <c r="H21" s="273"/>
      <c r="I21" s="273"/>
      <c r="J21" s="120" t="s">
        <v>35</v>
      </c>
      <c r="K21" s="121"/>
      <c r="L21" s="75">
        <f t="shared" ca="1" si="8"/>
        <v>0</v>
      </c>
      <c r="M21" s="122">
        <f t="shared" ca="1" si="9"/>
        <v>0</v>
      </c>
      <c r="N21" s="123">
        <f t="shared" ca="1" si="6"/>
        <v>0</v>
      </c>
      <c r="O21" s="124">
        <f t="shared" ca="1" si="7"/>
        <v>0</v>
      </c>
      <c r="P21" s="75">
        <f ca="1">Y158</f>
        <v>0</v>
      </c>
      <c r="V21" s="51" t="s">
        <v>310</v>
      </c>
      <c r="W21" s="60" t="s">
        <v>265</v>
      </c>
      <c r="X21" s="128" t="s">
        <v>311</v>
      </c>
      <c r="Y21" s="51">
        <f t="shared" ca="1" si="11"/>
        <v>0</v>
      </c>
      <c r="Z21" s="51"/>
      <c r="AA21" s="51" t="str">
        <f t="shared" ca="1" si="0"/>
        <v>27214</v>
      </c>
      <c r="AB21" s="51">
        <v>21</v>
      </c>
      <c r="AD21" s="52" t="s">
        <v>312</v>
      </c>
      <c r="AE21" s="51" t="s">
        <v>313</v>
      </c>
    </row>
    <row r="22" spans="2:31" ht="21" customHeight="1" thickBot="1" x14ac:dyDescent="0.6">
      <c r="B22" s="267"/>
      <c r="C22" s="270"/>
      <c r="D22" s="88" t="s">
        <v>160</v>
      </c>
      <c r="E22" s="129">
        <f t="shared" ca="1" si="12"/>
        <v>0</v>
      </c>
      <c r="F22" s="75">
        <f t="shared" ca="1" si="13"/>
        <v>0</v>
      </c>
      <c r="H22" s="273"/>
      <c r="I22" s="273"/>
      <c r="J22" s="130" t="s">
        <v>284</v>
      </c>
      <c r="K22" s="131"/>
      <c r="L22" s="82">
        <f t="shared" ca="1" si="8"/>
        <v>0</v>
      </c>
      <c r="M22" s="132">
        <f t="shared" ca="1" si="9"/>
        <v>0</v>
      </c>
      <c r="N22" s="133">
        <f t="shared" ca="1" si="6"/>
        <v>0</v>
      </c>
      <c r="O22" s="105" t="s">
        <v>255</v>
      </c>
      <c r="P22" s="82">
        <f ca="1">Y159</f>
        <v>0</v>
      </c>
      <c r="V22" s="99" t="s">
        <v>314</v>
      </c>
      <c r="W22" s="100" t="s">
        <v>265</v>
      </c>
      <c r="X22" s="101" t="s">
        <v>315</v>
      </c>
      <c r="Y22" s="51">
        <f t="shared" ca="1" si="11"/>
        <v>0</v>
      </c>
      <c r="Z22" s="51"/>
      <c r="AA22" s="51" t="str">
        <f t="shared" ca="1" si="0"/>
        <v>27215</v>
      </c>
      <c r="AB22" s="51">
        <v>22</v>
      </c>
      <c r="AD22" s="52" t="s">
        <v>316</v>
      </c>
      <c r="AE22" s="51" t="s">
        <v>317</v>
      </c>
    </row>
    <row r="23" spans="2:31" ht="21" customHeight="1" thickBot="1" x14ac:dyDescent="0.6">
      <c r="B23" s="267"/>
      <c r="C23" s="270"/>
      <c r="D23" s="88" t="s">
        <v>184</v>
      </c>
      <c r="E23" s="129">
        <f ca="1">Y30</f>
        <v>0</v>
      </c>
      <c r="F23" s="75">
        <f ca="1">Y44</f>
        <v>0</v>
      </c>
      <c r="H23" s="273"/>
      <c r="I23" s="107"/>
      <c r="J23" s="134" t="s">
        <v>288</v>
      </c>
      <c r="K23" s="56"/>
      <c r="L23" s="135">
        <f ca="1">SUM(L16:L22)</f>
        <v>0</v>
      </c>
      <c r="M23" s="136">
        <f ca="1">SUM(M16:M22)</f>
        <v>0</v>
      </c>
      <c r="N23" s="137">
        <f ca="1">SUM(N16:N22)</f>
        <v>0</v>
      </c>
      <c r="O23" s="138">
        <f ca="1">SUM(O16:O21)</f>
        <v>0</v>
      </c>
      <c r="P23" s="77">
        <f ca="1">SUM(P16:P22)</f>
        <v>0</v>
      </c>
      <c r="V23" s="51" t="s">
        <v>318</v>
      </c>
      <c r="W23" s="60" t="s">
        <v>265</v>
      </c>
      <c r="X23" s="101" t="s">
        <v>319</v>
      </c>
      <c r="Y23" s="51">
        <f t="shared" ca="1" si="11"/>
        <v>0</v>
      </c>
      <c r="Z23" s="51"/>
      <c r="AA23" s="51" t="str">
        <f t="shared" ca="1" si="0"/>
        <v>27216</v>
      </c>
      <c r="AB23" s="51">
        <v>23</v>
      </c>
      <c r="AD23" s="52" t="s">
        <v>320</v>
      </c>
      <c r="AE23" s="51" t="s">
        <v>321</v>
      </c>
    </row>
    <row r="24" spans="2:31" ht="21" customHeight="1" thickBot="1" x14ac:dyDescent="0.6">
      <c r="B24" s="267"/>
      <c r="C24" s="270"/>
      <c r="D24" s="88" t="s">
        <v>163</v>
      </c>
      <c r="E24" s="129">
        <f ca="1">Y31</f>
        <v>0</v>
      </c>
      <c r="F24" s="75">
        <f ca="1">Y45</f>
        <v>0</v>
      </c>
      <c r="H24" s="139"/>
      <c r="I24" s="140" t="s">
        <v>322</v>
      </c>
      <c r="J24" s="134"/>
      <c r="K24" s="134"/>
      <c r="L24" s="77">
        <f ca="1">SUM(L7,L23)</f>
        <v>0</v>
      </c>
      <c r="M24" s="141">
        <f ca="1">M23</f>
        <v>0</v>
      </c>
      <c r="N24" s="142">
        <f ca="1">SUM(N15,N23)</f>
        <v>0</v>
      </c>
      <c r="O24" s="143">
        <f ca="1">SUM(O15,O23)</f>
        <v>0</v>
      </c>
      <c r="P24" s="144">
        <f ca="1">SUM(P15,P23)</f>
        <v>0</v>
      </c>
      <c r="V24" s="51" t="s">
        <v>323</v>
      </c>
      <c r="W24" s="60" t="s">
        <v>265</v>
      </c>
      <c r="X24" s="101" t="s">
        <v>324</v>
      </c>
      <c r="Y24" s="51">
        <f t="shared" ca="1" si="11"/>
        <v>0</v>
      </c>
      <c r="Z24" s="51"/>
      <c r="AA24" s="51" t="str">
        <f t="shared" ca="1" si="0"/>
        <v>27217</v>
      </c>
      <c r="AB24" s="51">
        <v>24</v>
      </c>
      <c r="AD24" s="52" t="s">
        <v>325</v>
      </c>
      <c r="AE24" s="51" t="s">
        <v>326</v>
      </c>
    </row>
    <row r="25" spans="2:31" ht="21" customHeight="1" x14ac:dyDescent="0.55000000000000004">
      <c r="B25" s="267"/>
      <c r="C25" s="271"/>
      <c r="D25" s="74" t="s">
        <v>288</v>
      </c>
      <c r="E25" s="145">
        <f ca="1">SUM(E19:E24)</f>
        <v>0</v>
      </c>
      <c r="F25" s="75">
        <f ca="1">SUM(F19:F24)</f>
        <v>0</v>
      </c>
      <c r="H25" s="146" t="s">
        <v>28</v>
      </c>
      <c r="I25" s="147"/>
      <c r="J25" s="148"/>
      <c r="K25" s="115"/>
      <c r="L25" s="116">
        <f ca="1">Y62</f>
        <v>0</v>
      </c>
      <c r="M25" s="149" t="s">
        <v>255</v>
      </c>
      <c r="N25" s="150" t="s">
        <v>255</v>
      </c>
      <c r="O25" s="151">
        <f ca="1">L25</f>
        <v>0</v>
      </c>
      <c r="P25" s="152" t="s">
        <v>255</v>
      </c>
      <c r="V25" s="51" t="s">
        <v>327</v>
      </c>
      <c r="W25" s="60" t="s">
        <v>265</v>
      </c>
      <c r="X25" s="101" t="s">
        <v>328</v>
      </c>
      <c r="Y25" s="51">
        <f t="shared" ca="1" si="11"/>
        <v>0</v>
      </c>
      <c r="Z25" s="51"/>
      <c r="AA25" s="51" t="str">
        <f t="shared" ca="1" si="0"/>
        <v>27218</v>
      </c>
      <c r="AB25" s="51">
        <v>25</v>
      </c>
      <c r="AD25" s="52" t="s">
        <v>329</v>
      </c>
      <c r="AE25" s="51" t="s">
        <v>330</v>
      </c>
    </row>
    <row r="26" spans="2:31" ht="21" customHeight="1" thickBot="1" x14ac:dyDescent="0.6">
      <c r="B26" s="268"/>
      <c r="C26" s="153" t="s">
        <v>20</v>
      </c>
      <c r="D26" s="154"/>
      <c r="E26" s="82">
        <f ca="1">E18+E25</f>
        <v>0</v>
      </c>
      <c r="F26" s="82">
        <f ca="1">F18+F25</f>
        <v>0</v>
      </c>
      <c r="H26" s="155" t="s">
        <v>26</v>
      </c>
      <c r="I26" s="156"/>
      <c r="J26" s="156"/>
      <c r="K26" s="157"/>
      <c r="L26" s="126">
        <f ca="1">Y63</f>
        <v>0</v>
      </c>
      <c r="M26" s="158" t="s">
        <v>255</v>
      </c>
      <c r="N26" s="159">
        <f ca="1">L26</f>
        <v>0</v>
      </c>
      <c r="O26" s="160" t="s">
        <v>255</v>
      </c>
      <c r="P26" s="161" t="s">
        <v>255</v>
      </c>
      <c r="V26" s="51" t="s">
        <v>331</v>
      </c>
      <c r="W26" s="60" t="s">
        <v>265</v>
      </c>
      <c r="X26" s="101" t="s">
        <v>332</v>
      </c>
      <c r="Y26" s="51">
        <f t="shared" ca="1" si="11"/>
        <v>0</v>
      </c>
      <c r="Z26" s="51"/>
      <c r="AA26" s="51" t="str">
        <f t="shared" ca="1" si="0"/>
        <v>27219</v>
      </c>
      <c r="AB26" s="51">
        <v>26</v>
      </c>
      <c r="AD26" s="52" t="s">
        <v>333</v>
      </c>
      <c r="AE26" s="51" t="s">
        <v>334</v>
      </c>
    </row>
    <row r="27" spans="2:31" ht="21" customHeight="1" thickBot="1" x14ac:dyDescent="0.6">
      <c r="H27" s="254" t="s">
        <v>20</v>
      </c>
      <c r="I27" s="255"/>
      <c r="J27" s="255"/>
      <c r="K27" s="256"/>
      <c r="L27" s="162">
        <f ca="1">SUM(L24:L26)</f>
        <v>0</v>
      </c>
      <c r="M27" s="163">
        <f ca="1">SUM(M24:M26)</f>
        <v>0</v>
      </c>
      <c r="N27" s="164">
        <f ca="1">SUM(N24:N26)</f>
        <v>0</v>
      </c>
      <c r="O27" s="165">
        <f ca="1">SUM(O24:O26)</f>
        <v>0</v>
      </c>
      <c r="P27" s="165">
        <f ca="1">SUM(P24:P26)</f>
        <v>0</v>
      </c>
      <c r="V27" s="51" t="s">
        <v>335</v>
      </c>
      <c r="W27" s="60" t="s">
        <v>265</v>
      </c>
      <c r="X27" s="101" t="s">
        <v>336</v>
      </c>
      <c r="Y27" s="51">
        <f t="shared" ca="1" si="11"/>
        <v>0</v>
      </c>
      <c r="Z27" s="51"/>
      <c r="AA27" s="51" t="str">
        <f t="shared" ca="1" si="0"/>
        <v>27220</v>
      </c>
      <c r="AB27" s="51">
        <v>27</v>
      </c>
      <c r="AD27" s="52" t="s">
        <v>337</v>
      </c>
      <c r="AE27" s="51" t="s">
        <v>338</v>
      </c>
    </row>
    <row r="28" spans="2:31" ht="21" customHeight="1" thickBot="1" x14ac:dyDescent="0.6">
      <c r="H28" s="166" t="s">
        <v>339</v>
      </c>
      <c r="I28" s="166"/>
      <c r="J28" s="166"/>
      <c r="K28" s="166"/>
      <c r="V28" s="51" t="s">
        <v>340</v>
      </c>
      <c r="W28" s="60" t="s">
        <v>265</v>
      </c>
      <c r="X28" s="101" t="s">
        <v>341</v>
      </c>
      <c r="Y28" s="51">
        <f t="shared" ca="1" si="11"/>
        <v>0</v>
      </c>
      <c r="Z28" s="51"/>
      <c r="AA28" s="51" t="str">
        <f t="shared" ca="1" si="0"/>
        <v>27221</v>
      </c>
      <c r="AB28" s="51">
        <v>28</v>
      </c>
      <c r="AD28" s="52" t="s">
        <v>342</v>
      </c>
      <c r="AE28" s="51" t="s">
        <v>343</v>
      </c>
    </row>
    <row r="29" spans="2:31" ht="21" customHeight="1" x14ac:dyDescent="0.55000000000000004">
      <c r="B29" s="167"/>
      <c r="C29" s="168" t="s">
        <v>135</v>
      </c>
      <c r="D29" s="169"/>
      <c r="E29" s="67">
        <f ca="1">E26</f>
        <v>0</v>
      </c>
      <c r="F29" s="94"/>
      <c r="L29" s="170"/>
      <c r="M29" s="171" t="s">
        <v>28</v>
      </c>
      <c r="N29" s="171" t="s">
        <v>344</v>
      </c>
      <c r="O29" s="169" t="s">
        <v>19</v>
      </c>
      <c r="V29" s="99" t="s">
        <v>345</v>
      </c>
      <c r="W29" s="100" t="s">
        <v>280</v>
      </c>
      <c r="X29" s="101" t="s">
        <v>346</v>
      </c>
      <c r="Y29" s="51">
        <f t="shared" ca="1" si="11"/>
        <v>0</v>
      </c>
      <c r="Z29" s="51"/>
      <c r="AA29" s="51" t="str">
        <f t="shared" ca="1" si="0"/>
        <v>27222</v>
      </c>
      <c r="AB29" s="51">
        <v>29</v>
      </c>
      <c r="AD29" s="52" t="s">
        <v>347</v>
      </c>
      <c r="AE29" s="51" t="s">
        <v>348</v>
      </c>
    </row>
    <row r="30" spans="2:31" ht="21" customHeight="1" x14ac:dyDescent="0.55000000000000004">
      <c r="B30" s="172"/>
      <c r="C30" s="173" t="s">
        <v>136</v>
      </c>
      <c r="D30" s="174"/>
      <c r="E30" s="75">
        <f ca="1">F26</f>
        <v>0</v>
      </c>
      <c r="F30" s="94"/>
      <c r="L30" s="175" t="s">
        <v>349</v>
      </c>
      <c r="M30" s="123">
        <f t="shared" ref="M30:M41" ca="1" si="14">Y79</f>
        <v>0</v>
      </c>
      <c r="N30" s="123">
        <f t="shared" ref="N30:N51" ca="1" si="15">Y102</f>
        <v>0</v>
      </c>
      <c r="O30" s="176">
        <f t="shared" ref="O30:O41" ca="1" si="16">Y126</f>
        <v>0</v>
      </c>
      <c r="V30" s="51" t="s">
        <v>350</v>
      </c>
      <c r="W30" s="60" t="s">
        <v>265</v>
      </c>
      <c r="X30" s="101" t="s">
        <v>351</v>
      </c>
      <c r="Y30" s="51">
        <f t="shared" ca="1" si="11"/>
        <v>0</v>
      </c>
      <c r="Z30" s="51"/>
      <c r="AA30" s="51" t="str">
        <f t="shared" ca="1" si="0"/>
        <v>27223</v>
      </c>
      <c r="AB30" s="51">
        <v>30</v>
      </c>
      <c r="AD30" s="52" t="s">
        <v>352</v>
      </c>
      <c r="AE30" s="51" t="s">
        <v>353</v>
      </c>
    </row>
    <row r="31" spans="2:31" ht="21" customHeight="1" x14ac:dyDescent="0.55000000000000004">
      <c r="B31" s="177"/>
      <c r="C31" s="173" t="s">
        <v>19</v>
      </c>
      <c r="D31" s="174"/>
      <c r="E31" s="75">
        <f ca="1">O53</f>
        <v>0</v>
      </c>
      <c r="F31" s="94"/>
      <c r="L31" s="175" t="s">
        <v>200</v>
      </c>
      <c r="M31" s="123">
        <f t="shared" ca="1" si="14"/>
        <v>0</v>
      </c>
      <c r="N31" s="123">
        <f t="shared" ca="1" si="15"/>
        <v>0</v>
      </c>
      <c r="O31" s="176">
        <f t="shared" ca="1" si="16"/>
        <v>0</v>
      </c>
      <c r="V31" s="51" t="s">
        <v>354</v>
      </c>
      <c r="W31" s="60" t="s">
        <v>265</v>
      </c>
      <c r="X31" s="101" t="s">
        <v>355</v>
      </c>
      <c r="Y31" s="51">
        <f t="shared" ca="1" si="11"/>
        <v>0</v>
      </c>
      <c r="Z31" s="51"/>
      <c r="AA31" s="51" t="str">
        <f t="shared" ca="1" si="0"/>
        <v>27224</v>
      </c>
      <c r="AB31" s="51">
        <v>31</v>
      </c>
      <c r="AD31" s="52" t="s">
        <v>356</v>
      </c>
      <c r="AE31" s="51" t="s">
        <v>357</v>
      </c>
    </row>
    <row r="32" spans="2:31" ht="21" customHeight="1" thickBot="1" x14ac:dyDescent="0.6">
      <c r="B32" s="257" t="s">
        <v>358</v>
      </c>
      <c r="C32" s="258"/>
      <c r="D32" s="259"/>
      <c r="E32" s="82">
        <f ca="1">SUM(E29:E31)</f>
        <v>0</v>
      </c>
      <c r="F32" s="94"/>
      <c r="L32" s="175" t="s">
        <v>201</v>
      </c>
      <c r="M32" s="123">
        <f t="shared" ca="1" si="14"/>
        <v>0</v>
      </c>
      <c r="N32" s="123">
        <f t="shared" ca="1" si="15"/>
        <v>0</v>
      </c>
      <c r="O32" s="176">
        <f t="shared" ca="1" si="16"/>
        <v>0</v>
      </c>
      <c r="V32" s="51" t="s">
        <v>359</v>
      </c>
      <c r="W32" s="60" t="s">
        <v>265</v>
      </c>
      <c r="X32" s="101" t="s">
        <v>360</v>
      </c>
      <c r="Y32" s="51">
        <f t="shared" ca="1" si="11"/>
        <v>0</v>
      </c>
      <c r="Z32" s="51"/>
      <c r="AA32" s="51" t="str">
        <f t="shared" ca="1" si="0"/>
        <v>27225</v>
      </c>
      <c r="AB32" s="51">
        <v>32</v>
      </c>
      <c r="AD32" s="52" t="s">
        <v>361</v>
      </c>
      <c r="AE32" s="51" t="s">
        <v>362</v>
      </c>
    </row>
    <row r="33" spans="2:31" ht="21" customHeight="1" x14ac:dyDescent="0.55000000000000004">
      <c r="L33" s="175" t="s">
        <v>202</v>
      </c>
      <c r="M33" s="123">
        <f t="shared" ca="1" si="14"/>
        <v>0</v>
      </c>
      <c r="N33" s="123">
        <f t="shared" ca="1" si="15"/>
        <v>0</v>
      </c>
      <c r="O33" s="176">
        <f t="shared" ca="1" si="16"/>
        <v>0</v>
      </c>
      <c r="V33" s="51" t="s">
        <v>363</v>
      </c>
      <c r="W33" s="60" t="s">
        <v>265</v>
      </c>
      <c r="X33" s="101" t="s">
        <v>364</v>
      </c>
      <c r="Y33" s="51">
        <f t="shared" ca="1" si="11"/>
        <v>0</v>
      </c>
      <c r="Z33" s="51"/>
      <c r="AA33" s="51" t="str">
        <f t="shared" ca="1" si="0"/>
        <v>27226</v>
      </c>
      <c r="AB33" s="51">
        <v>33</v>
      </c>
      <c r="AD33" s="52" t="s">
        <v>365</v>
      </c>
      <c r="AE33" s="51" t="s">
        <v>366</v>
      </c>
    </row>
    <row r="34" spans="2:31" ht="21" customHeight="1" x14ac:dyDescent="0.55000000000000004">
      <c r="L34" s="175" t="s">
        <v>203</v>
      </c>
      <c r="M34" s="123">
        <f t="shared" ca="1" si="14"/>
        <v>0</v>
      </c>
      <c r="N34" s="123">
        <f t="shared" ca="1" si="15"/>
        <v>0</v>
      </c>
      <c r="O34" s="176">
        <f t="shared" ca="1" si="16"/>
        <v>0</v>
      </c>
      <c r="V34" s="51" t="s">
        <v>367</v>
      </c>
      <c r="W34" s="60" t="s">
        <v>265</v>
      </c>
      <c r="X34" s="101" t="s">
        <v>368</v>
      </c>
      <c r="Y34" s="51">
        <f t="shared" ca="1" si="11"/>
        <v>0</v>
      </c>
      <c r="Z34" s="51"/>
      <c r="AA34" s="51" t="str">
        <f t="shared" ca="1" si="0"/>
        <v>27227</v>
      </c>
      <c r="AB34" s="51">
        <v>34</v>
      </c>
      <c r="AD34" s="52" t="s">
        <v>369</v>
      </c>
      <c r="AE34" s="51" t="s">
        <v>370</v>
      </c>
    </row>
    <row r="35" spans="2:31" ht="21" customHeight="1" x14ac:dyDescent="0.55000000000000004">
      <c r="L35" s="175" t="s">
        <v>204</v>
      </c>
      <c r="M35" s="123">
        <f t="shared" ca="1" si="14"/>
        <v>0</v>
      </c>
      <c r="N35" s="123">
        <f t="shared" ca="1" si="15"/>
        <v>0</v>
      </c>
      <c r="O35" s="176">
        <f t="shared" ca="1" si="16"/>
        <v>0</v>
      </c>
      <c r="V35" s="51" t="s">
        <v>371</v>
      </c>
      <c r="W35" s="60" t="s">
        <v>265</v>
      </c>
      <c r="X35" s="101" t="s">
        <v>372</v>
      </c>
      <c r="Y35" s="51">
        <f t="shared" ca="1" si="11"/>
        <v>0</v>
      </c>
      <c r="Z35" s="51"/>
      <c r="AA35" s="51" t="str">
        <f t="shared" ca="1" si="0"/>
        <v>27228</v>
      </c>
      <c r="AB35" s="51">
        <v>35</v>
      </c>
      <c r="AD35" s="52" t="s">
        <v>373</v>
      </c>
      <c r="AE35" s="51" t="s">
        <v>374</v>
      </c>
    </row>
    <row r="36" spans="2:31" ht="21" customHeight="1" x14ac:dyDescent="0.55000000000000004">
      <c r="B36" s="178" t="str">
        <f ca="1">"収集ごみ（混合ごみ＋可燃ごみ＋不燃ごみ＋資源ごみ＋粗大ごみ＋その他）＝"&amp;TEXT(E18+F18,"#,##0")&amp;"t/年"</f>
        <v>収集ごみ（混合ごみ＋可燃ごみ＋不燃ごみ＋資源ごみ＋粗大ごみ＋その他）＝0t/年</v>
      </c>
      <c r="C36" s="56"/>
      <c r="L36" s="175" t="s">
        <v>375</v>
      </c>
      <c r="M36" s="123">
        <f t="shared" ca="1" si="14"/>
        <v>0</v>
      </c>
      <c r="N36" s="123">
        <f t="shared" ca="1" si="15"/>
        <v>0</v>
      </c>
      <c r="O36" s="176">
        <f t="shared" ca="1" si="16"/>
        <v>0</v>
      </c>
      <c r="V36" s="99" t="s">
        <v>376</v>
      </c>
      <c r="W36" s="100" t="s">
        <v>280</v>
      </c>
      <c r="X36" s="101" t="s">
        <v>377</v>
      </c>
      <c r="Y36" s="51">
        <f t="shared" ca="1" si="11"/>
        <v>0</v>
      </c>
      <c r="Z36" s="51"/>
      <c r="AA36" s="51" t="str">
        <f t="shared" ca="1" si="0"/>
        <v>27229</v>
      </c>
      <c r="AB36" s="51">
        <v>36</v>
      </c>
      <c r="AD36" s="52" t="s">
        <v>378</v>
      </c>
      <c r="AE36" s="51" t="s">
        <v>379</v>
      </c>
    </row>
    <row r="37" spans="2:31" ht="21" customHeight="1" x14ac:dyDescent="0.2">
      <c r="B37" s="179" t="str">
        <f ca="1">"計画収集量（収集ごみ＋直接搬入ごみ）＝"&amp;TEXT(E18+E25+F18+F25,"#,##0")&amp;"t/年"</f>
        <v>計画収集量（収集ごみ＋直接搬入ごみ）＝0t/年</v>
      </c>
      <c r="L37" s="175" t="s">
        <v>206</v>
      </c>
      <c r="M37" s="123">
        <f t="shared" ca="1" si="14"/>
        <v>0</v>
      </c>
      <c r="N37" s="123">
        <f t="shared" ca="1" si="15"/>
        <v>0</v>
      </c>
      <c r="O37" s="176">
        <f t="shared" ca="1" si="16"/>
        <v>0</v>
      </c>
      <c r="V37" s="51" t="s">
        <v>380</v>
      </c>
      <c r="W37" s="60" t="s">
        <v>265</v>
      </c>
      <c r="X37" s="101" t="s">
        <v>381</v>
      </c>
      <c r="Y37" s="51">
        <f t="shared" ca="1" si="11"/>
        <v>0</v>
      </c>
      <c r="Z37" s="51"/>
      <c r="AA37" s="51" t="str">
        <f t="shared" ca="1" si="0"/>
        <v>27230</v>
      </c>
      <c r="AB37" s="51">
        <v>37</v>
      </c>
      <c r="AD37" s="52" t="s">
        <v>382</v>
      </c>
      <c r="AE37" s="51" t="s">
        <v>383</v>
      </c>
    </row>
    <row r="38" spans="2:31" ht="21" customHeight="1" x14ac:dyDescent="0.2">
      <c r="B38" s="180" t="str">
        <f ca="1">"ごみ総排出量（計画収集量＋集団回収量）＝"&amp;TEXT(E32,"#,###0")&amp;"t/年"</f>
        <v>ごみ総排出量（計画収集量＋集団回収量）＝0t/年</v>
      </c>
      <c r="L38" s="175" t="s">
        <v>384</v>
      </c>
      <c r="M38" s="123">
        <f t="shared" ca="1" si="14"/>
        <v>0</v>
      </c>
      <c r="N38" s="123">
        <f t="shared" ca="1" si="15"/>
        <v>0</v>
      </c>
      <c r="O38" s="176">
        <f t="shared" ca="1" si="16"/>
        <v>0</v>
      </c>
      <c r="V38" s="51" t="s">
        <v>385</v>
      </c>
      <c r="W38" s="60" t="s">
        <v>265</v>
      </c>
      <c r="X38" s="101" t="s">
        <v>386</v>
      </c>
      <c r="Y38" s="51">
        <f t="shared" ca="1" si="11"/>
        <v>0</v>
      </c>
      <c r="Z38" s="51"/>
      <c r="AA38" s="51" t="str">
        <f t="shared" ca="1" si="0"/>
        <v>27231</v>
      </c>
      <c r="AB38" s="51">
        <v>38</v>
      </c>
      <c r="AD38" s="52" t="s">
        <v>387</v>
      </c>
      <c r="AE38" s="51" t="s">
        <v>388</v>
      </c>
    </row>
    <row r="39" spans="2:31" ht="21" customHeight="1" x14ac:dyDescent="0.2">
      <c r="B39" s="180" t="str">
        <f ca="1">"ごみ処理量（直接最終処分量＋直接焼却量＋焼却以外の中間処理量＋直接資源化量）＝"&amp;TEXT(L27,"#,##0")&amp;"t/年"</f>
        <v>ごみ処理量（直接最終処分量＋直接焼却量＋焼却以外の中間処理量＋直接資源化量）＝0t/年</v>
      </c>
      <c r="L39" s="175" t="s">
        <v>389</v>
      </c>
      <c r="M39" s="123">
        <f t="shared" ca="1" si="14"/>
        <v>0</v>
      </c>
      <c r="N39" s="123">
        <f t="shared" ca="1" si="15"/>
        <v>0</v>
      </c>
      <c r="O39" s="176">
        <f t="shared" ca="1" si="16"/>
        <v>0</v>
      </c>
      <c r="V39" s="51" t="s">
        <v>390</v>
      </c>
      <c r="W39" s="60" t="s">
        <v>265</v>
      </c>
      <c r="X39" s="101" t="s">
        <v>391</v>
      </c>
      <c r="Y39" s="51">
        <f t="shared" ca="1" si="11"/>
        <v>0</v>
      </c>
      <c r="Z39" s="51"/>
      <c r="AA39" s="51" t="str">
        <f t="shared" ca="1" si="0"/>
        <v>27232</v>
      </c>
      <c r="AB39" s="51">
        <v>39</v>
      </c>
      <c r="AD39" s="52" t="s">
        <v>392</v>
      </c>
      <c r="AE39" s="51" t="s">
        <v>393</v>
      </c>
    </row>
    <row r="40" spans="2:31" ht="21" customHeight="1" x14ac:dyDescent="0.2">
      <c r="B40" s="179" t="e">
        <f ca="1">"１人１日あたりごみ排出量（ごみ総排出量/総人口）＝"&amp;TEXT(E32/E8/365*1000000,"#,##0")&amp;"g/人日"</f>
        <v>#DIV/0!</v>
      </c>
      <c r="L40" s="175" t="s">
        <v>394</v>
      </c>
      <c r="M40" s="123">
        <f t="shared" ca="1" si="14"/>
        <v>0</v>
      </c>
      <c r="N40" s="123">
        <f t="shared" ca="1" si="15"/>
        <v>0</v>
      </c>
      <c r="O40" s="176">
        <f t="shared" ca="1" si="16"/>
        <v>0</v>
      </c>
      <c r="V40" s="51" t="s">
        <v>395</v>
      </c>
      <c r="W40" s="60" t="s">
        <v>265</v>
      </c>
      <c r="X40" s="101" t="s">
        <v>396</v>
      </c>
      <c r="Y40" s="51">
        <f t="shared" ca="1" si="11"/>
        <v>0</v>
      </c>
      <c r="Z40" s="51"/>
      <c r="AA40" s="51" t="str">
        <f t="shared" ca="1" si="0"/>
        <v>27301</v>
      </c>
      <c r="AB40" s="51">
        <v>40</v>
      </c>
      <c r="AD40" s="52" t="s">
        <v>397</v>
      </c>
      <c r="AE40" s="51" t="s">
        <v>398</v>
      </c>
    </row>
    <row r="41" spans="2:31" ht="21" customHeight="1" x14ac:dyDescent="0.2">
      <c r="B41" s="179" t="e">
        <f ca="1">"リサイクル率（[資源化量合計＋集団回収量]/[ごみ処理量＋集団回収量]）＝"&amp;TEXT((O27+O53)/(L27+O53)*100,"##.##")&amp;"％"</f>
        <v>#DIV/0!</v>
      </c>
      <c r="L41" s="175" t="s">
        <v>210</v>
      </c>
      <c r="M41" s="123">
        <f t="shared" ca="1" si="14"/>
        <v>0</v>
      </c>
      <c r="N41" s="123">
        <f t="shared" ca="1" si="15"/>
        <v>0</v>
      </c>
      <c r="O41" s="176">
        <f t="shared" ca="1" si="16"/>
        <v>0</v>
      </c>
      <c r="V41" s="51" t="s">
        <v>399</v>
      </c>
      <c r="W41" s="60" t="s">
        <v>265</v>
      </c>
      <c r="X41" s="101" t="s">
        <v>400</v>
      </c>
      <c r="Y41" s="51">
        <f t="shared" ca="1" si="11"/>
        <v>0</v>
      </c>
      <c r="Z41" s="51"/>
      <c r="AA41" s="51" t="str">
        <f t="shared" ca="1" si="0"/>
        <v>27321</v>
      </c>
      <c r="AB41" s="51">
        <v>41</v>
      </c>
      <c r="AD41" s="52" t="s">
        <v>401</v>
      </c>
      <c r="AE41" s="51" t="s">
        <v>402</v>
      </c>
    </row>
    <row r="42" spans="2:31" ht="21" customHeight="1" x14ac:dyDescent="0.2">
      <c r="B42" s="179" t="str">
        <f ca="1">"中間処理による減量化量（施設処理量-施設処理後資源化量-施設処理後残渣処分量）＝"&amp;TEXT(L24-N24-O24,"#,##0")&amp;"t/年"</f>
        <v>中間処理による減量化量（施設処理量-施設処理後資源化量-施設処理後残渣処分量）＝0t/年</v>
      </c>
      <c r="L42" s="175" t="s">
        <v>211</v>
      </c>
      <c r="M42" s="90" t="s">
        <v>255</v>
      </c>
      <c r="N42" s="123">
        <f t="shared" ca="1" si="15"/>
        <v>0</v>
      </c>
      <c r="O42" s="181" t="s">
        <v>255</v>
      </c>
      <c r="V42" s="51" t="s">
        <v>403</v>
      </c>
      <c r="W42" s="60" t="s">
        <v>265</v>
      </c>
      <c r="X42" s="101" t="s">
        <v>404</v>
      </c>
      <c r="Y42" s="51">
        <f t="shared" ca="1" si="11"/>
        <v>0</v>
      </c>
      <c r="Z42" s="51"/>
      <c r="AA42" s="51" t="str">
        <f t="shared" ca="1" si="0"/>
        <v>27322</v>
      </c>
      <c r="AB42" s="51">
        <v>42</v>
      </c>
      <c r="AD42" s="52" t="s">
        <v>405</v>
      </c>
      <c r="AE42" s="51" t="s">
        <v>406</v>
      </c>
    </row>
    <row r="43" spans="2:31" ht="21" customHeight="1" x14ac:dyDescent="0.55000000000000004">
      <c r="L43" s="175" t="s">
        <v>212</v>
      </c>
      <c r="M43" s="90" t="s">
        <v>255</v>
      </c>
      <c r="N43" s="123">
        <f t="shared" ca="1" si="15"/>
        <v>0</v>
      </c>
      <c r="O43" s="181" t="s">
        <v>255</v>
      </c>
      <c r="V43" s="99" t="s">
        <v>407</v>
      </c>
      <c r="W43" s="100" t="s">
        <v>280</v>
      </c>
      <c r="X43" s="101" t="s">
        <v>408</v>
      </c>
      <c r="Y43" s="51">
        <f t="shared" ca="1" si="11"/>
        <v>0</v>
      </c>
      <c r="Z43" s="51"/>
      <c r="AA43" s="51" t="str">
        <f t="shared" ca="1" si="0"/>
        <v>27341</v>
      </c>
      <c r="AB43" s="51">
        <v>43</v>
      </c>
      <c r="AD43" s="52" t="s">
        <v>409</v>
      </c>
      <c r="AE43" s="51" t="s">
        <v>410</v>
      </c>
    </row>
    <row r="44" spans="2:31" ht="21" customHeight="1" x14ac:dyDescent="0.55000000000000004">
      <c r="L44" s="175" t="s">
        <v>213</v>
      </c>
      <c r="M44" s="90" t="s">
        <v>255</v>
      </c>
      <c r="N44" s="123">
        <f t="shared" ca="1" si="15"/>
        <v>0</v>
      </c>
      <c r="O44" s="181" t="s">
        <v>255</v>
      </c>
      <c r="V44" s="51" t="s">
        <v>411</v>
      </c>
      <c r="W44" s="60" t="s">
        <v>265</v>
      </c>
      <c r="X44" s="101" t="s">
        <v>412</v>
      </c>
      <c r="Y44" s="51">
        <f ca="1">IF(Y$2=0,INDIRECT(W44&amp;"!"&amp;X44&amp;$AB$2+1),0)</f>
        <v>0</v>
      </c>
      <c r="Z44" s="51"/>
      <c r="AA44" s="51" t="str">
        <f t="shared" ca="1" si="0"/>
        <v>27361</v>
      </c>
      <c r="AB44" s="51">
        <v>44</v>
      </c>
      <c r="AD44" s="52" t="s">
        <v>413</v>
      </c>
      <c r="AE44" s="51" t="s">
        <v>414</v>
      </c>
    </row>
    <row r="45" spans="2:31" ht="21" customHeight="1" x14ac:dyDescent="0.55000000000000004">
      <c r="K45" s="182"/>
      <c r="L45" s="175" t="s">
        <v>415</v>
      </c>
      <c r="M45" s="90" t="s">
        <v>255</v>
      </c>
      <c r="N45" s="123">
        <f t="shared" ca="1" si="15"/>
        <v>0</v>
      </c>
      <c r="O45" s="181" t="s">
        <v>255</v>
      </c>
      <c r="V45" s="51" t="s">
        <v>416</v>
      </c>
      <c r="W45" s="60" t="s">
        <v>265</v>
      </c>
      <c r="X45" s="101" t="s">
        <v>417</v>
      </c>
      <c r="Y45" s="51">
        <f ca="1">IF(Y$2=0,INDIRECT(W45&amp;"!"&amp;X45&amp;$AB$2+1),0)</f>
        <v>0</v>
      </c>
      <c r="Z45" s="51"/>
      <c r="AA45" s="51" t="str">
        <f t="shared" ca="1" si="0"/>
        <v>27362</v>
      </c>
      <c r="AB45" s="51">
        <v>45</v>
      </c>
      <c r="AD45" s="52" t="s">
        <v>418</v>
      </c>
      <c r="AE45" s="51" t="s">
        <v>419</v>
      </c>
    </row>
    <row r="46" spans="2:31" ht="21" customHeight="1" x14ac:dyDescent="0.55000000000000004">
      <c r="K46" s="182"/>
      <c r="L46" s="175" t="s">
        <v>420</v>
      </c>
      <c r="M46" s="90" t="s">
        <v>255</v>
      </c>
      <c r="N46" s="123">
        <f t="shared" ca="1" si="15"/>
        <v>0</v>
      </c>
      <c r="O46" s="181" t="s">
        <v>255</v>
      </c>
      <c r="W46" s="60"/>
      <c r="X46" s="60"/>
      <c r="Z46" s="51"/>
      <c r="AA46" s="51" t="str">
        <f t="shared" ca="1" si="0"/>
        <v>27366</v>
      </c>
      <c r="AB46" s="51">
        <v>46</v>
      </c>
      <c r="AD46" s="52" t="s">
        <v>421</v>
      </c>
      <c r="AE46" s="51" t="s">
        <v>422</v>
      </c>
    </row>
    <row r="47" spans="2:31" ht="21" customHeight="1" x14ac:dyDescent="0.55000000000000004">
      <c r="K47" s="182"/>
      <c r="L47" s="175" t="s">
        <v>423</v>
      </c>
      <c r="M47" s="90" t="s">
        <v>255</v>
      </c>
      <c r="N47" s="123">
        <f t="shared" ca="1" si="15"/>
        <v>0</v>
      </c>
      <c r="O47" s="181" t="s">
        <v>255</v>
      </c>
      <c r="V47" s="51" t="s">
        <v>254</v>
      </c>
      <c r="W47" s="60" t="s">
        <v>424</v>
      </c>
      <c r="X47" s="51" t="s">
        <v>249</v>
      </c>
      <c r="Y47" s="51">
        <f t="shared" ref="Y47:Y71" ca="1" si="17">IF(Y$2=0,INDIRECT(W47&amp;"!"&amp;X47&amp;$AB$2),0)</f>
        <v>0</v>
      </c>
      <c r="Z47" s="51"/>
      <c r="AA47" s="51" t="str">
        <f t="shared" ca="1" si="0"/>
        <v>27381</v>
      </c>
      <c r="AB47" s="51">
        <v>47</v>
      </c>
      <c r="AD47" s="52" t="s">
        <v>425</v>
      </c>
      <c r="AE47" s="51" t="s">
        <v>426</v>
      </c>
    </row>
    <row r="48" spans="2:31" ht="21" customHeight="1" x14ac:dyDescent="0.55000000000000004">
      <c r="K48" s="182"/>
      <c r="L48" s="175" t="s">
        <v>427</v>
      </c>
      <c r="M48" s="90" t="s">
        <v>255</v>
      </c>
      <c r="N48" s="123">
        <f t="shared" ca="1" si="15"/>
        <v>0</v>
      </c>
      <c r="O48" s="181" t="s">
        <v>255</v>
      </c>
      <c r="U48" s="51" t="s">
        <v>260</v>
      </c>
      <c r="V48" s="51" t="s">
        <v>30</v>
      </c>
      <c r="W48" s="60" t="s">
        <v>424</v>
      </c>
      <c r="X48" s="51" t="s">
        <v>428</v>
      </c>
      <c r="Y48" s="51">
        <f t="shared" ca="1" si="17"/>
        <v>0</v>
      </c>
      <c r="Z48" s="51"/>
      <c r="AA48" s="51" t="str">
        <f t="shared" ca="1" si="0"/>
        <v>27382</v>
      </c>
      <c r="AB48" s="51">
        <v>48</v>
      </c>
      <c r="AD48" s="52" t="s">
        <v>429</v>
      </c>
      <c r="AE48" s="51" t="s">
        <v>430</v>
      </c>
    </row>
    <row r="49" spans="12:31" ht="21" customHeight="1" x14ac:dyDescent="0.55000000000000004">
      <c r="L49" s="175" t="s">
        <v>431</v>
      </c>
      <c r="M49" s="90" t="s">
        <v>255</v>
      </c>
      <c r="N49" s="123">
        <f t="shared" ca="1" si="15"/>
        <v>0</v>
      </c>
      <c r="O49" s="181" t="s">
        <v>255</v>
      </c>
      <c r="U49" s="51" t="s">
        <v>260</v>
      </c>
      <c r="V49" s="51" t="s">
        <v>31</v>
      </c>
      <c r="W49" s="60" t="s">
        <v>424</v>
      </c>
      <c r="X49" s="51" t="s">
        <v>432</v>
      </c>
      <c r="Y49" s="51">
        <f t="shared" ca="1" si="17"/>
        <v>0</v>
      </c>
      <c r="Z49" s="51"/>
      <c r="AA49" s="51" t="str">
        <f t="shared" ca="1" si="0"/>
        <v>27383</v>
      </c>
      <c r="AB49" s="51">
        <v>49</v>
      </c>
      <c r="AD49" s="52" t="s">
        <v>433</v>
      </c>
      <c r="AE49" s="51" t="s">
        <v>434</v>
      </c>
    </row>
    <row r="50" spans="12:31" ht="21" customHeight="1" x14ac:dyDescent="0.55000000000000004">
      <c r="L50" s="183" t="s">
        <v>435</v>
      </c>
      <c r="M50" s="123">
        <f ca="1">Y98</f>
        <v>0</v>
      </c>
      <c r="N50" s="123">
        <f t="shared" ca="1" si="15"/>
        <v>0</v>
      </c>
      <c r="O50" s="176">
        <f ca="1">Y145</f>
        <v>0</v>
      </c>
      <c r="U50" s="51" t="s">
        <v>260</v>
      </c>
      <c r="V50" s="51" t="s">
        <v>32</v>
      </c>
      <c r="W50" s="60" t="s">
        <v>424</v>
      </c>
      <c r="X50" s="51" t="s">
        <v>436</v>
      </c>
      <c r="Y50" s="51">
        <f t="shared" ca="1" si="17"/>
        <v>0</v>
      </c>
      <c r="Z50" s="51"/>
      <c r="AA50" s="51">
        <f t="shared" ca="1" si="0"/>
        <v>0</v>
      </c>
      <c r="AB50" s="51">
        <v>50</v>
      </c>
      <c r="AD50" s="52" t="s">
        <v>437</v>
      </c>
      <c r="AE50" s="51" t="s">
        <v>438</v>
      </c>
    </row>
    <row r="51" spans="12:31" ht="21" customHeight="1" x14ac:dyDescent="0.55000000000000004">
      <c r="L51" s="184" t="s">
        <v>439</v>
      </c>
      <c r="M51" s="123">
        <f ca="1">Y99</f>
        <v>0</v>
      </c>
      <c r="N51" s="123">
        <f t="shared" ca="1" si="15"/>
        <v>0</v>
      </c>
      <c r="O51" s="176">
        <f ca="1">Y146</f>
        <v>0</v>
      </c>
      <c r="U51" s="51" t="s">
        <v>260</v>
      </c>
      <c r="V51" s="51" t="s">
        <v>33</v>
      </c>
      <c r="W51" s="60" t="s">
        <v>424</v>
      </c>
      <c r="X51" s="51" t="s">
        <v>281</v>
      </c>
      <c r="Y51" s="51">
        <f t="shared" ca="1" si="17"/>
        <v>0</v>
      </c>
      <c r="Z51" s="51"/>
      <c r="AA51" s="51">
        <f t="shared" ca="1" si="0"/>
        <v>0</v>
      </c>
      <c r="AB51" s="51">
        <v>51</v>
      </c>
      <c r="AD51" s="52" t="s">
        <v>440</v>
      </c>
      <c r="AE51" s="51" t="s">
        <v>441</v>
      </c>
    </row>
    <row r="52" spans="12:31" ht="21" customHeight="1" thickBot="1" x14ac:dyDescent="0.6">
      <c r="L52" s="185" t="s">
        <v>184</v>
      </c>
      <c r="M52" s="133">
        <f ca="1">Y101</f>
        <v>0</v>
      </c>
      <c r="N52" s="123">
        <f ca="1">Y125</f>
        <v>0</v>
      </c>
      <c r="O52" s="186">
        <f ca="1">Y148</f>
        <v>0</v>
      </c>
      <c r="U52" s="51" t="s">
        <v>260</v>
      </c>
      <c r="V52" s="51" t="s">
        <v>34</v>
      </c>
      <c r="W52" s="60" t="s">
        <v>424</v>
      </c>
      <c r="X52" s="51" t="s">
        <v>442</v>
      </c>
      <c r="Y52" s="51">
        <f t="shared" ca="1" si="17"/>
        <v>0</v>
      </c>
      <c r="Z52" s="51"/>
      <c r="AA52" s="51">
        <f t="shared" ca="1" si="0"/>
        <v>0</v>
      </c>
      <c r="AB52" s="51">
        <v>52</v>
      </c>
      <c r="AD52" s="52" t="s">
        <v>443</v>
      </c>
      <c r="AE52" s="51" t="s">
        <v>444</v>
      </c>
    </row>
    <row r="53" spans="12:31" ht="21" customHeight="1" thickBot="1" x14ac:dyDescent="0.6">
      <c r="L53" s="187" t="s">
        <v>20</v>
      </c>
      <c r="M53" s="142">
        <f ca="1">SUM(M30:M52)</f>
        <v>0</v>
      </c>
      <c r="N53" s="142">
        <f ca="1">SUM(N30:N52)</f>
        <v>0</v>
      </c>
      <c r="O53" s="143">
        <f ca="1">SUM(O30:O52)</f>
        <v>0</v>
      </c>
      <c r="U53" s="51" t="s">
        <v>260</v>
      </c>
      <c r="V53" s="51" t="s">
        <v>35</v>
      </c>
      <c r="W53" s="60" t="s">
        <v>424</v>
      </c>
      <c r="X53" s="51" t="s">
        <v>445</v>
      </c>
      <c r="Y53" s="51">
        <f t="shared" ca="1" si="17"/>
        <v>0</v>
      </c>
      <c r="Z53" s="51"/>
      <c r="AA53" s="51">
        <f t="shared" ca="1" si="0"/>
        <v>0</v>
      </c>
      <c r="AB53" s="51">
        <v>53</v>
      </c>
      <c r="AD53" s="52" t="s">
        <v>446</v>
      </c>
      <c r="AE53" s="51" t="s">
        <v>447</v>
      </c>
    </row>
    <row r="54" spans="12:31" ht="21" customHeight="1" x14ac:dyDescent="0.55000000000000004">
      <c r="L54" s="188"/>
      <c r="M54" s="189"/>
      <c r="U54" s="51" t="s">
        <v>260</v>
      </c>
      <c r="V54" s="51" t="s">
        <v>284</v>
      </c>
      <c r="W54" s="60" t="s">
        <v>424</v>
      </c>
      <c r="X54" s="51" t="s">
        <v>448</v>
      </c>
      <c r="Y54" s="51">
        <f t="shared" ca="1" si="17"/>
        <v>0</v>
      </c>
      <c r="Z54" s="51"/>
      <c r="AA54" s="51">
        <f t="shared" ca="1" si="0"/>
        <v>0</v>
      </c>
      <c r="AB54" s="51">
        <v>54</v>
      </c>
    </row>
    <row r="55" spans="12:31" ht="21" customHeight="1" x14ac:dyDescent="0.55000000000000004">
      <c r="U55" s="51" t="s">
        <v>242</v>
      </c>
      <c r="V55" s="51" t="s">
        <v>30</v>
      </c>
      <c r="W55" s="60" t="s">
        <v>424</v>
      </c>
      <c r="X55" s="51" t="s">
        <v>262</v>
      </c>
      <c r="Y55" s="51">
        <f t="shared" ca="1" si="17"/>
        <v>0</v>
      </c>
      <c r="Z55" s="51"/>
      <c r="AA55" s="51">
        <f t="shared" ca="1" si="0"/>
        <v>0</v>
      </c>
      <c r="AB55" s="51">
        <v>55</v>
      </c>
    </row>
    <row r="56" spans="12:31" ht="21" customHeight="1" x14ac:dyDescent="0.55000000000000004">
      <c r="U56" s="51" t="s">
        <v>242</v>
      </c>
      <c r="V56" s="51" t="s">
        <v>31</v>
      </c>
      <c r="W56" s="60" t="s">
        <v>424</v>
      </c>
      <c r="X56" s="51" t="s">
        <v>449</v>
      </c>
      <c r="Y56" s="51">
        <f t="shared" ca="1" si="17"/>
        <v>0</v>
      </c>
      <c r="Z56" s="51"/>
      <c r="AA56" s="51">
        <f t="shared" ca="1" si="0"/>
        <v>0</v>
      </c>
      <c r="AB56" s="51">
        <v>56</v>
      </c>
    </row>
    <row r="57" spans="12:31" ht="21" customHeight="1" x14ac:dyDescent="0.55000000000000004">
      <c r="U57" s="51" t="s">
        <v>242</v>
      </c>
      <c r="V57" s="51" t="s">
        <v>32</v>
      </c>
      <c r="W57" s="60" t="s">
        <v>424</v>
      </c>
      <c r="X57" s="51" t="s">
        <v>450</v>
      </c>
      <c r="Y57" s="51">
        <f t="shared" ca="1" si="17"/>
        <v>0</v>
      </c>
      <c r="Z57" s="51"/>
      <c r="AA57" s="51">
        <f t="shared" ca="1" si="0"/>
        <v>0</v>
      </c>
      <c r="AB57" s="51">
        <v>57</v>
      </c>
    </row>
    <row r="58" spans="12:31" ht="21" customHeight="1" x14ac:dyDescent="0.55000000000000004">
      <c r="U58" s="51" t="s">
        <v>242</v>
      </c>
      <c r="V58" s="51" t="s">
        <v>33</v>
      </c>
      <c r="W58" s="60" t="s">
        <v>424</v>
      </c>
      <c r="X58" s="51" t="s">
        <v>268</v>
      </c>
      <c r="Y58" s="51">
        <f t="shared" ca="1" si="17"/>
        <v>0</v>
      </c>
      <c r="Z58" s="51"/>
      <c r="AA58" s="51">
        <f t="shared" ca="1" si="0"/>
        <v>0</v>
      </c>
      <c r="AB58" s="51">
        <v>58</v>
      </c>
    </row>
    <row r="59" spans="12:31" ht="21" customHeight="1" x14ac:dyDescent="0.55000000000000004">
      <c r="U59" s="51" t="s">
        <v>242</v>
      </c>
      <c r="V59" s="51" t="s">
        <v>34</v>
      </c>
      <c r="W59" s="60" t="s">
        <v>424</v>
      </c>
      <c r="X59" s="51" t="s">
        <v>451</v>
      </c>
      <c r="Y59" s="51">
        <f t="shared" ca="1" si="17"/>
        <v>0</v>
      </c>
      <c r="Z59" s="51"/>
      <c r="AA59" s="51">
        <f t="shared" ca="1" si="0"/>
        <v>0</v>
      </c>
      <c r="AB59" s="51">
        <v>59</v>
      </c>
    </row>
    <row r="60" spans="12:31" ht="21" customHeight="1" x14ac:dyDescent="0.55000000000000004">
      <c r="U60" s="51" t="s">
        <v>242</v>
      </c>
      <c r="V60" s="51" t="s">
        <v>35</v>
      </c>
      <c r="W60" s="60" t="s">
        <v>424</v>
      </c>
      <c r="X60" s="51" t="s">
        <v>452</v>
      </c>
      <c r="Y60" s="51">
        <f t="shared" ca="1" si="17"/>
        <v>0</v>
      </c>
      <c r="Z60" s="51"/>
      <c r="AA60" s="51">
        <f t="shared" ca="1" si="0"/>
        <v>0</v>
      </c>
      <c r="AB60" s="51">
        <v>60</v>
      </c>
    </row>
    <row r="61" spans="12:31" ht="21" customHeight="1" x14ac:dyDescent="0.55000000000000004">
      <c r="U61" s="51" t="s">
        <v>242</v>
      </c>
      <c r="V61" s="51" t="s">
        <v>284</v>
      </c>
      <c r="W61" s="60" t="s">
        <v>424</v>
      </c>
      <c r="X61" s="51" t="s">
        <v>453</v>
      </c>
      <c r="Y61" s="51">
        <f t="shared" ca="1" si="17"/>
        <v>0</v>
      </c>
      <c r="Z61" s="51"/>
      <c r="AA61" s="51">
        <f t="shared" ca="1" si="0"/>
        <v>0</v>
      </c>
      <c r="AB61" s="51">
        <v>61</v>
      </c>
    </row>
    <row r="62" spans="12:31" ht="21" customHeight="1" x14ac:dyDescent="0.55000000000000004">
      <c r="U62" s="51" t="s">
        <v>242</v>
      </c>
      <c r="V62" s="51" t="s">
        <v>28</v>
      </c>
      <c r="W62" s="60" t="s">
        <v>424</v>
      </c>
      <c r="X62" s="51" t="s">
        <v>454</v>
      </c>
      <c r="Y62" s="51">
        <f t="shared" ca="1" si="17"/>
        <v>0</v>
      </c>
      <c r="Z62" s="51"/>
      <c r="AA62" s="51">
        <f t="shared" ca="1" si="0"/>
        <v>0</v>
      </c>
      <c r="AB62" s="51">
        <v>62</v>
      </c>
    </row>
    <row r="63" spans="12:31" ht="21" customHeight="1" x14ac:dyDescent="0.55000000000000004">
      <c r="U63" s="51" t="s">
        <v>242</v>
      </c>
      <c r="V63" s="51" t="s">
        <v>26</v>
      </c>
      <c r="W63" s="60" t="s">
        <v>424</v>
      </c>
      <c r="X63" s="51" t="s">
        <v>273</v>
      </c>
      <c r="Y63" s="51">
        <f t="shared" ca="1" si="17"/>
        <v>0</v>
      </c>
      <c r="Z63" s="51"/>
      <c r="AA63" s="51">
        <f t="shared" ca="1" si="0"/>
        <v>0</v>
      </c>
      <c r="AB63" s="51">
        <v>63</v>
      </c>
    </row>
    <row r="64" spans="12:31" ht="21" customHeight="1" x14ac:dyDescent="0.55000000000000004">
      <c r="U64" s="51" t="s">
        <v>455</v>
      </c>
      <c r="V64" s="51" t="s">
        <v>29</v>
      </c>
      <c r="W64" s="60" t="s">
        <v>424</v>
      </c>
      <c r="X64" s="51" t="s">
        <v>456</v>
      </c>
      <c r="Y64" s="51">
        <f t="shared" ca="1" si="17"/>
        <v>0</v>
      </c>
      <c r="Z64" s="51"/>
      <c r="AA64" s="51">
        <f t="shared" ca="1" si="0"/>
        <v>0</v>
      </c>
      <c r="AB64" s="51">
        <v>64</v>
      </c>
    </row>
    <row r="65" spans="21:28" ht="21" customHeight="1" x14ac:dyDescent="0.55000000000000004">
      <c r="U65" s="51" t="s">
        <v>455</v>
      </c>
      <c r="V65" s="51" t="s">
        <v>30</v>
      </c>
      <c r="W65" s="60" t="s">
        <v>424</v>
      </c>
      <c r="X65" s="51" t="s">
        <v>289</v>
      </c>
      <c r="Y65" s="51">
        <f t="shared" ca="1" si="17"/>
        <v>0</v>
      </c>
      <c r="Z65" s="51"/>
      <c r="AA65" s="51">
        <f t="shared" ca="1" si="0"/>
        <v>0</v>
      </c>
      <c r="AB65" s="51">
        <v>65</v>
      </c>
    </row>
    <row r="66" spans="21:28" ht="21" customHeight="1" x14ac:dyDescent="0.55000000000000004">
      <c r="U66" s="51" t="s">
        <v>455</v>
      </c>
      <c r="V66" s="51" t="s">
        <v>31</v>
      </c>
      <c r="W66" s="60" t="s">
        <v>424</v>
      </c>
      <c r="X66" s="51" t="s">
        <v>457</v>
      </c>
      <c r="Y66" s="51">
        <f t="shared" ca="1" si="17"/>
        <v>0</v>
      </c>
      <c r="Z66" s="51"/>
      <c r="AA66" s="51">
        <f t="shared" ca="1" si="0"/>
        <v>0</v>
      </c>
      <c r="AB66" s="51">
        <v>66</v>
      </c>
    </row>
    <row r="67" spans="21:28" ht="21" customHeight="1" x14ac:dyDescent="0.55000000000000004">
      <c r="U67" s="51" t="s">
        <v>455</v>
      </c>
      <c r="V67" s="51" t="s">
        <v>32</v>
      </c>
      <c r="W67" s="60" t="s">
        <v>424</v>
      </c>
      <c r="X67" s="51" t="s">
        <v>458</v>
      </c>
      <c r="Y67" s="51">
        <f t="shared" ca="1" si="17"/>
        <v>0</v>
      </c>
      <c r="Z67" s="51"/>
      <c r="AA67" s="51">
        <f t="shared" ca="1" si="0"/>
        <v>0</v>
      </c>
      <c r="AB67" s="51">
        <v>67</v>
      </c>
    </row>
    <row r="68" spans="21:28" ht="21" customHeight="1" x14ac:dyDescent="0.55000000000000004">
      <c r="U68" s="51" t="s">
        <v>455</v>
      </c>
      <c r="V68" s="51" t="s">
        <v>33</v>
      </c>
      <c r="W68" s="60" t="s">
        <v>424</v>
      </c>
      <c r="X68" s="51" t="s">
        <v>459</v>
      </c>
      <c r="Y68" s="51">
        <f t="shared" ca="1" si="17"/>
        <v>0</v>
      </c>
      <c r="Z68" s="51"/>
      <c r="AA68" s="51">
        <f t="shared" ca="1" si="0"/>
        <v>0</v>
      </c>
      <c r="AB68" s="51">
        <v>68</v>
      </c>
    </row>
    <row r="69" spans="21:28" ht="21" customHeight="1" x14ac:dyDescent="0.55000000000000004">
      <c r="U69" s="51" t="s">
        <v>455</v>
      </c>
      <c r="V69" s="51" t="s">
        <v>34</v>
      </c>
      <c r="W69" s="60" t="s">
        <v>424</v>
      </c>
      <c r="X69" s="51" t="s">
        <v>460</v>
      </c>
      <c r="Y69" s="51">
        <f t="shared" ca="1" si="17"/>
        <v>0</v>
      </c>
      <c r="Z69" s="51"/>
      <c r="AA69" s="51">
        <f t="shared" ref="AA69:AA79" ca="1" si="18">INDIRECT($W$6&amp;"!"&amp;"B"&amp;ROW(B69))</f>
        <v>0</v>
      </c>
      <c r="AB69" s="51">
        <v>69</v>
      </c>
    </row>
    <row r="70" spans="21:28" ht="21" customHeight="1" x14ac:dyDescent="0.55000000000000004">
      <c r="U70" s="51" t="s">
        <v>455</v>
      </c>
      <c r="V70" s="51" t="s">
        <v>35</v>
      </c>
      <c r="W70" s="60" t="s">
        <v>424</v>
      </c>
      <c r="X70" s="51" t="s">
        <v>461</v>
      </c>
      <c r="Y70" s="51">
        <f t="shared" ca="1" si="17"/>
        <v>0</v>
      </c>
      <c r="Z70" s="51"/>
      <c r="AA70" s="51">
        <f t="shared" ca="1" si="18"/>
        <v>0</v>
      </c>
      <c r="AB70" s="51">
        <v>70</v>
      </c>
    </row>
    <row r="71" spans="21:28" ht="21" customHeight="1" x14ac:dyDescent="0.55000000000000004">
      <c r="U71" s="51" t="s">
        <v>455</v>
      </c>
      <c r="V71" s="51" t="s">
        <v>284</v>
      </c>
      <c r="W71" s="60" t="s">
        <v>424</v>
      </c>
      <c r="X71" s="51" t="s">
        <v>462</v>
      </c>
      <c r="Y71" s="51">
        <f t="shared" ca="1" si="17"/>
        <v>0</v>
      </c>
      <c r="Z71" s="51"/>
      <c r="AA71" s="51">
        <f t="shared" ca="1" si="18"/>
        <v>0</v>
      </c>
      <c r="AB71" s="51">
        <v>71</v>
      </c>
    </row>
    <row r="72" spans="21:28" ht="21" customHeight="1" x14ac:dyDescent="0.55000000000000004">
      <c r="U72" s="51" t="s">
        <v>247</v>
      </c>
      <c r="V72" s="51" t="s">
        <v>29</v>
      </c>
      <c r="W72" s="60" t="s">
        <v>463</v>
      </c>
      <c r="X72" s="190" t="s">
        <v>464</v>
      </c>
      <c r="Y72" s="51">
        <f ca="1">IF(Y$2=0,INDIRECT(W72&amp;"!"&amp;X72&amp;$AB$2+1),0)</f>
        <v>0</v>
      </c>
      <c r="Z72" s="51"/>
      <c r="AA72" s="51">
        <f t="shared" ca="1" si="18"/>
        <v>0</v>
      </c>
      <c r="AB72" s="51">
        <v>72</v>
      </c>
    </row>
    <row r="73" spans="21:28" ht="21" customHeight="1" x14ac:dyDescent="0.55000000000000004">
      <c r="U73" s="51" t="s">
        <v>247</v>
      </c>
      <c r="V73" s="51" t="s">
        <v>30</v>
      </c>
      <c r="W73" s="60" t="s">
        <v>463</v>
      </c>
      <c r="X73" s="190" t="s">
        <v>465</v>
      </c>
      <c r="Y73" s="51">
        <f ca="1">IF(Y$2=0,INDIRECT(W73&amp;"!"&amp;X73&amp;$AB$2+1),0)</f>
        <v>0</v>
      </c>
      <c r="Z73" s="51"/>
      <c r="AA73" s="51">
        <f t="shared" ca="1" si="18"/>
        <v>0</v>
      </c>
      <c r="AB73" s="51">
        <v>73</v>
      </c>
    </row>
    <row r="74" spans="21:28" ht="21" customHeight="1" x14ac:dyDescent="0.55000000000000004">
      <c r="U74" s="51" t="s">
        <v>247</v>
      </c>
      <c r="V74" s="51" t="s">
        <v>31</v>
      </c>
      <c r="W74" s="60" t="s">
        <v>463</v>
      </c>
      <c r="X74" s="190" t="s">
        <v>466</v>
      </c>
      <c r="Y74" s="51">
        <f t="shared" ref="Y74:Y78" ca="1" si="19">IF(Y$2=0,INDIRECT(W74&amp;"!"&amp;X74&amp;$AB$2+1),0)</f>
        <v>0</v>
      </c>
      <c r="Z74" s="51"/>
      <c r="AA74" s="51">
        <f t="shared" ca="1" si="18"/>
        <v>0</v>
      </c>
      <c r="AB74" s="51">
        <v>74</v>
      </c>
    </row>
    <row r="75" spans="21:28" ht="21" customHeight="1" x14ac:dyDescent="0.55000000000000004">
      <c r="U75" s="51" t="s">
        <v>247</v>
      </c>
      <c r="V75" s="51" t="s">
        <v>32</v>
      </c>
      <c r="W75" s="60" t="s">
        <v>463</v>
      </c>
      <c r="X75" s="190" t="s">
        <v>467</v>
      </c>
      <c r="Y75" s="51">
        <f t="shared" ca="1" si="19"/>
        <v>0</v>
      </c>
      <c r="Z75" s="51"/>
      <c r="AA75" s="51">
        <f t="shared" ca="1" si="18"/>
        <v>0</v>
      </c>
      <c r="AB75" s="51">
        <v>75</v>
      </c>
    </row>
    <row r="76" spans="21:28" ht="21" customHeight="1" x14ac:dyDescent="0.55000000000000004">
      <c r="U76" s="51" t="s">
        <v>247</v>
      </c>
      <c r="V76" s="51" t="s">
        <v>33</v>
      </c>
      <c r="W76" s="60" t="s">
        <v>463</v>
      </c>
      <c r="X76" s="190" t="s">
        <v>468</v>
      </c>
      <c r="Y76" s="51">
        <f t="shared" ca="1" si="19"/>
        <v>0</v>
      </c>
      <c r="Z76" s="51"/>
      <c r="AA76" s="51">
        <f t="shared" ca="1" si="18"/>
        <v>0</v>
      </c>
      <c r="AB76" s="51">
        <v>76</v>
      </c>
    </row>
    <row r="77" spans="21:28" ht="21" customHeight="1" x14ac:dyDescent="0.55000000000000004">
      <c r="U77" s="51" t="s">
        <v>247</v>
      </c>
      <c r="V77" s="51" t="s">
        <v>34</v>
      </c>
      <c r="W77" s="60" t="s">
        <v>463</v>
      </c>
      <c r="X77" s="190" t="s">
        <v>469</v>
      </c>
      <c r="Y77" s="51">
        <f t="shared" ca="1" si="19"/>
        <v>0</v>
      </c>
      <c r="Z77" s="51"/>
      <c r="AA77" s="51">
        <f t="shared" ca="1" si="18"/>
        <v>0</v>
      </c>
      <c r="AB77" s="51">
        <v>77</v>
      </c>
    </row>
    <row r="78" spans="21:28" ht="21" customHeight="1" x14ac:dyDescent="0.55000000000000004">
      <c r="U78" s="51" t="s">
        <v>247</v>
      </c>
      <c r="V78" s="51" t="s">
        <v>35</v>
      </c>
      <c r="W78" s="60" t="s">
        <v>463</v>
      </c>
      <c r="X78" s="190" t="s">
        <v>470</v>
      </c>
      <c r="Y78" s="51">
        <f t="shared" ca="1" si="19"/>
        <v>0</v>
      </c>
      <c r="Z78" s="51"/>
      <c r="AA78" s="51">
        <f t="shared" ca="1" si="18"/>
        <v>0</v>
      </c>
      <c r="AB78" s="51">
        <v>78</v>
      </c>
    </row>
    <row r="79" spans="21:28" ht="21" customHeight="1" x14ac:dyDescent="0.55000000000000004">
      <c r="U79" s="51" t="s">
        <v>471</v>
      </c>
      <c r="V79" s="99" t="s">
        <v>199</v>
      </c>
      <c r="W79" s="60" t="s">
        <v>472</v>
      </c>
      <c r="X79" s="190" t="s">
        <v>289</v>
      </c>
      <c r="Y79" s="51">
        <f ca="1">IF(Y$2=0,INDIRECT(W79&amp;"!"&amp;X79&amp;$AB$2),0)</f>
        <v>0</v>
      </c>
      <c r="Z79" s="51"/>
      <c r="AA79" s="51">
        <f t="shared" ca="1" si="18"/>
        <v>0</v>
      </c>
      <c r="AB79" s="51">
        <v>79</v>
      </c>
    </row>
    <row r="80" spans="21:28" ht="21" customHeight="1" x14ac:dyDescent="0.55000000000000004">
      <c r="U80" s="51" t="s">
        <v>471</v>
      </c>
      <c r="V80" s="51" t="s">
        <v>200</v>
      </c>
      <c r="W80" s="60" t="s">
        <v>472</v>
      </c>
      <c r="X80" s="190" t="s">
        <v>457</v>
      </c>
      <c r="Y80" s="51">
        <f ca="1">IF(Y$2=0,INDIRECT(W80&amp;"!"&amp;X80&amp;$AB$2),0)</f>
        <v>0</v>
      </c>
      <c r="Z80" s="51"/>
      <c r="AA80" s="51">
        <f ca="1">INDIRECT($W$6&amp;"!"&amp;"B"&amp;ROW(B80))</f>
        <v>0</v>
      </c>
      <c r="AB80" s="51">
        <v>80</v>
      </c>
    </row>
    <row r="81" spans="21:28" ht="21" customHeight="1" x14ac:dyDescent="0.55000000000000004">
      <c r="U81" s="51" t="s">
        <v>471</v>
      </c>
      <c r="V81" s="51" t="s">
        <v>201</v>
      </c>
      <c r="W81" s="60" t="s">
        <v>472</v>
      </c>
      <c r="X81" s="190" t="s">
        <v>458</v>
      </c>
      <c r="Y81" s="51">
        <f t="shared" ref="Y81:Y144" ca="1" si="20">IF(Y$2=0,INDIRECT(W81&amp;"!"&amp;X81&amp;$AB$2),0)</f>
        <v>0</v>
      </c>
      <c r="Z81" s="51"/>
      <c r="AA81" s="51">
        <f ca="1">INDIRECT($W$6&amp;"!"&amp;"B"&amp;ROW(B81))</f>
        <v>0</v>
      </c>
      <c r="AB81" s="51">
        <v>81</v>
      </c>
    </row>
    <row r="82" spans="21:28" ht="21" customHeight="1" x14ac:dyDescent="0.55000000000000004">
      <c r="U82" s="99" t="s">
        <v>473</v>
      </c>
      <c r="V82" s="99" t="s">
        <v>474</v>
      </c>
      <c r="W82" s="100" t="s">
        <v>475</v>
      </c>
      <c r="X82" s="190" t="s">
        <v>459</v>
      </c>
      <c r="Y82" s="51">
        <f t="shared" ca="1" si="20"/>
        <v>0</v>
      </c>
      <c r="Z82" s="51"/>
      <c r="AA82" s="51">
        <f t="shared" ref="AA82:AA145" ca="1" si="21">INDIRECT($W$6&amp;"!"&amp;"B"&amp;ROW(B82))</f>
        <v>0</v>
      </c>
      <c r="AB82" s="51">
        <v>82</v>
      </c>
    </row>
    <row r="83" spans="21:28" ht="21" customHeight="1" x14ac:dyDescent="0.55000000000000004">
      <c r="U83" s="51" t="s">
        <v>471</v>
      </c>
      <c r="V83" s="51" t="s">
        <v>203</v>
      </c>
      <c r="W83" s="60" t="s">
        <v>472</v>
      </c>
      <c r="X83" s="190" t="s">
        <v>460</v>
      </c>
      <c r="Y83" s="51">
        <f t="shared" ca="1" si="20"/>
        <v>0</v>
      </c>
      <c r="Z83" s="51"/>
      <c r="AA83" s="51">
        <f t="shared" ca="1" si="21"/>
        <v>0</v>
      </c>
      <c r="AB83" s="51">
        <v>83</v>
      </c>
    </row>
    <row r="84" spans="21:28" ht="21" customHeight="1" x14ac:dyDescent="0.55000000000000004">
      <c r="U84" s="51" t="s">
        <v>471</v>
      </c>
      <c r="V84" s="51" t="s">
        <v>204</v>
      </c>
      <c r="W84" s="60" t="s">
        <v>472</v>
      </c>
      <c r="X84" s="190" t="s">
        <v>461</v>
      </c>
      <c r="Y84" s="51">
        <f t="shared" ca="1" si="20"/>
        <v>0</v>
      </c>
      <c r="Z84" s="51"/>
      <c r="AA84" s="51">
        <f t="shared" ca="1" si="21"/>
        <v>0</v>
      </c>
      <c r="AB84" s="51">
        <v>84</v>
      </c>
    </row>
    <row r="85" spans="21:28" ht="21" customHeight="1" x14ac:dyDescent="0.55000000000000004">
      <c r="U85" s="51" t="s">
        <v>471</v>
      </c>
      <c r="V85" s="51" t="s">
        <v>375</v>
      </c>
      <c r="W85" s="60" t="s">
        <v>472</v>
      </c>
      <c r="X85" s="190" t="s">
        <v>462</v>
      </c>
      <c r="Y85" s="51">
        <f t="shared" ca="1" si="20"/>
        <v>0</v>
      </c>
      <c r="Z85" s="51"/>
      <c r="AA85" s="51">
        <f t="shared" ca="1" si="21"/>
        <v>0</v>
      </c>
      <c r="AB85" s="51">
        <v>85</v>
      </c>
    </row>
    <row r="86" spans="21:28" ht="21" customHeight="1" x14ac:dyDescent="0.55000000000000004">
      <c r="U86" s="51" t="s">
        <v>471</v>
      </c>
      <c r="V86" s="51" t="s">
        <v>206</v>
      </c>
      <c r="W86" s="60" t="s">
        <v>472</v>
      </c>
      <c r="X86" s="190" t="s">
        <v>476</v>
      </c>
      <c r="Y86" s="51">
        <f t="shared" ca="1" si="20"/>
        <v>0</v>
      </c>
      <c r="Z86" s="51"/>
      <c r="AA86" s="51">
        <f t="shared" ca="1" si="21"/>
        <v>0</v>
      </c>
      <c r="AB86" s="51">
        <v>86</v>
      </c>
    </row>
    <row r="87" spans="21:28" ht="21" customHeight="1" x14ac:dyDescent="0.55000000000000004">
      <c r="U87" s="51" t="s">
        <v>471</v>
      </c>
      <c r="V87" s="99" t="s">
        <v>477</v>
      </c>
      <c r="W87" s="191" t="s">
        <v>472</v>
      </c>
      <c r="X87" s="190" t="s">
        <v>478</v>
      </c>
      <c r="Y87" s="51">
        <f t="shared" ca="1" si="20"/>
        <v>0</v>
      </c>
      <c r="Z87" s="51"/>
      <c r="AA87" s="51">
        <f t="shared" ca="1" si="21"/>
        <v>0</v>
      </c>
      <c r="AB87" s="51">
        <v>87</v>
      </c>
    </row>
    <row r="88" spans="21:28" ht="21" customHeight="1" x14ac:dyDescent="0.55000000000000004">
      <c r="U88" s="51" t="s">
        <v>471</v>
      </c>
      <c r="V88" s="51" t="s">
        <v>479</v>
      </c>
      <c r="W88" s="191" t="s">
        <v>472</v>
      </c>
      <c r="X88" s="190" t="s">
        <v>480</v>
      </c>
      <c r="Y88" s="51">
        <f t="shared" ca="1" si="20"/>
        <v>0</v>
      </c>
      <c r="Z88" s="51"/>
      <c r="AA88" s="51">
        <f t="shared" ca="1" si="21"/>
        <v>0</v>
      </c>
      <c r="AB88" s="51">
        <v>88</v>
      </c>
    </row>
    <row r="89" spans="21:28" ht="21" customHeight="1" x14ac:dyDescent="0.55000000000000004">
      <c r="U89" s="51" t="s">
        <v>471</v>
      </c>
      <c r="V89" s="51" t="s">
        <v>481</v>
      </c>
      <c r="W89" s="60" t="s">
        <v>472</v>
      </c>
      <c r="X89" s="190" t="s">
        <v>482</v>
      </c>
      <c r="Y89" s="51">
        <f t="shared" ca="1" si="20"/>
        <v>0</v>
      </c>
      <c r="Z89" s="51"/>
      <c r="AA89" s="51">
        <f t="shared" ca="1" si="21"/>
        <v>0</v>
      </c>
      <c r="AB89" s="51">
        <v>89</v>
      </c>
    </row>
    <row r="90" spans="21:28" ht="21" customHeight="1" x14ac:dyDescent="0.55000000000000004">
      <c r="U90" s="51" t="s">
        <v>471</v>
      </c>
      <c r="V90" s="51" t="s">
        <v>210</v>
      </c>
      <c r="W90" s="60" t="s">
        <v>472</v>
      </c>
      <c r="X90" s="190" t="s">
        <v>483</v>
      </c>
      <c r="Y90" s="51">
        <f t="shared" ca="1" si="20"/>
        <v>0</v>
      </c>
      <c r="Z90" s="51"/>
      <c r="AA90" s="51">
        <f t="shared" ca="1" si="21"/>
        <v>0</v>
      </c>
      <c r="AB90" s="51">
        <v>90</v>
      </c>
    </row>
    <row r="91" spans="21:28" ht="21" customHeight="1" x14ac:dyDescent="0.55000000000000004">
      <c r="U91" s="51" t="s">
        <v>471</v>
      </c>
      <c r="V91" s="51" t="s">
        <v>211</v>
      </c>
      <c r="W91" s="60" t="s">
        <v>472</v>
      </c>
      <c r="X91" s="190" t="s">
        <v>484</v>
      </c>
      <c r="Y91" s="51">
        <f t="shared" ca="1" si="20"/>
        <v>0</v>
      </c>
      <c r="Z91" s="51"/>
      <c r="AA91" s="51">
        <f t="shared" ca="1" si="21"/>
        <v>0</v>
      </c>
      <c r="AB91" s="51">
        <v>91</v>
      </c>
    </row>
    <row r="92" spans="21:28" ht="21" customHeight="1" x14ac:dyDescent="0.55000000000000004">
      <c r="U92" s="51" t="s">
        <v>471</v>
      </c>
      <c r="V92" s="51" t="s">
        <v>212</v>
      </c>
      <c r="W92" s="60" t="s">
        <v>472</v>
      </c>
      <c r="X92" s="190" t="s">
        <v>485</v>
      </c>
      <c r="Y92" s="51">
        <f t="shared" ca="1" si="20"/>
        <v>0</v>
      </c>
      <c r="Z92" s="51"/>
      <c r="AA92" s="51">
        <f t="shared" ca="1" si="21"/>
        <v>0</v>
      </c>
      <c r="AB92" s="51">
        <v>92</v>
      </c>
    </row>
    <row r="93" spans="21:28" ht="21" customHeight="1" x14ac:dyDescent="0.55000000000000004">
      <c r="U93" s="51" t="s">
        <v>471</v>
      </c>
      <c r="V93" s="51" t="s">
        <v>213</v>
      </c>
      <c r="W93" s="60" t="s">
        <v>472</v>
      </c>
      <c r="X93" s="190" t="s">
        <v>486</v>
      </c>
      <c r="Y93" s="51">
        <f t="shared" ca="1" si="20"/>
        <v>0</v>
      </c>
      <c r="Z93" s="51"/>
      <c r="AA93" s="51">
        <f t="shared" ca="1" si="21"/>
        <v>0</v>
      </c>
      <c r="AB93" s="51">
        <v>93</v>
      </c>
    </row>
    <row r="94" spans="21:28" ht="21" customHeight="1" x14ac:dyDescent="0.55000000000000004">
      <c r="U94" s="51" t="s">
        <v>471</v>
      </c>
      <c r="V94" s="51" t="s">
        <v>415</v>
      </c>
      <c r="W94" s="60" t="s">
        <v>472</v>
      </c>
      <c r="X94" s="190" t="s">
        <v>487</v>
      </c>
      <c r="Y94" s="51">
        <f t="shared" ca="1" si="20"/>
        <v>0</v>
      </c>
      <c r="Z94" s="51"/>
      <c r="AA94" s="51">
        <f t="shared" ca="1" si="21"/>
        <v>0</v>
      </c>
      <c r="AB94" s="51">
        <v>94</v>
      </c>
    </row>
    <row r="95" spans="21:28" ht="21" customHeight="1" x14ac:dyDescent="0.55000000000000004">
      <c r="U95" s="51" t="s">
        <v>471</v>
      </c>
      <c r="V95" s="51" t="s">
        <v>420</v>
      </c>
      <c r="W95" s="60" t="s">
        <v>472</v>
      </c>
      <c r="X95" s="190" t="s">
        <v>488</v>
      </c>
      <c r="Y95" s="51">
        <f t="shared" ca="1" si="20"/>
        <v>0</v>
      </c>
      <c r="AA95" s="51">
        <f t="shared" ca="1" si="21"/>
        <v>0</v>
      </c>
      <c r="AB95" s="51">
        <v>95</v>
      </c>
    </row>
    <row r="96" spans="21:28" ht="21" customHeight="1" x14ac:dyDescent="0.55000000000000004">
      <c r="U96" s="51" t="s">
        <v>471</v>
      </c>
      <c r="V96" s="51" t="s">
        <v>216</v>
      </c>
      <c r="W96" s="60" t="s">
        <v>472</v>
      </c>
      <c r="X96" s="190" t="s">
        <v>489</v>
      </c>
      <c r="Y96" s="51">
        <f t="shared" ca="1" si="20"/>
        <v>0</v>
      </c>
      <c r="AA96" s="51">
        <f t="shared" ca="1" si="21"/>
        <v>0</v>
      </c>
      <c r="AB96" s="51">
        <v>96</v>
      </c>
    </row>
    <row r="97" spans="21:28" ht="21" customHeight="1" x14ac:dyDescent="0.55000000000000004">
      <c r="U97" s="51" t="s">
        <v>471</v>
      </c>
      <c r="V97" s="51" t="s">
        <v>218</v>
      </c>
      <c r="W97" s="60" t="s">
        <v>472</v>
      </c>
      <c r="X97" s="190" t="s">
        <v>490</v>
      </c>
      <c r="Y97" s="51">
        <f t="shared" ca="1" si="20"/>
        <v>0</v>
      </c>
      <c r="AA97" s="51">
        <f t="shared" ca="1" si="21"/>
        <v>0</v>
      </c>
      <c r="AB97" s="51">
        <v>97</v>
      </c>
    </row>
    <row r="98" spans="21:28" ht="21" customHeight="1" x14ac:dyDescent="0.55000000000000004">
      <c r="U98" s="51" t="s">
        <v>471</v>
      </c>
      <c r="V98" s="51" t="s">
        <v>219</v>
      </c>
      <c r="W98" s="60" t="s">
        <v>472</v>
      </c>
      <c r="X98" s="190" t="s">
        <v>491</v>
      </c>
      <c r="Y98" s="51">
        <f t="shared" ca="1" si="20"/>
        <v>0</v>
      </c>
      <c r="AA98" s="51">
        <f t="shared" ca="1" si="21"/>
        <v>0</v>
      </c>
      <c r="AB98" s="51">
        <v>98</v>
      </c>
    </row>
    <row r="99" spans="21:28" ht="21" customHeight="1" x14ac:dyDescent="0.55000000000000004">
      <c r="U99" s="99" t="s">
        <v>473</v>
      </c>
      <c r="V99" s="99" t="s">
        <v>492</v>
      </c>
      <c r="W99" s="100" t="s">
        <v>475</v>
      </c>
      <c r="X99" s="190" t="s">
        <v>493</v>
      </c>
      <c r="Y99" s="51">
        <f t="shared" ca="1" si="20"/>
        <v>0</v>
      </c>
      <c r="AA99" s="51">
        <f t="shared" ca="1" si="21"/>
        <v>0</v>
      </c>
      <c r="AB99" s="51">
        <v>99</v>
      </c>
    </row>
    <row r="100" spans="21:28" ht="21" customHeight="1" x14ac:dyDescent="0.55000000000000004">
      <c r="U100" s="99" t="s">
        <v>473</v>
      </c>
      <c r="V100" s="99" t="s">
        <v>494</v>
      </c>
      <c r="W100" s="100" t="s">
        <v>475</v>
      </c>
      <c r="X100" s="190" t="s">
        <v>495</v>
      </c>
      <c r="Y100" s="51">
        <f t="shared" ca="1" si="20"/>
        <v>0</v>
      </c>
      <c r="AA100" s="51">
        <f t="shared" ca="1" si="21"/>
        <v>0</v>
      </c>
      <c r="AB100" s="51">
        <v>100</v>
      </c>
    </row>
    <row r="101" spans="21:28" ht="21" customHeight="1" x14ac:dyDescent="0.55000000000000004">
      <c r="U101" s="51" t="s">
        <v>471</v>
      </c>
      <c r="V101" s="51" t="s">
        <v>184</v>
      </c>
      <c r="W101" s="60" t="s">
        <v>472</v>
      </c>
      <c r="X101" s="190" t="s">
        <v>496</v>
      </c>
      <c r="Y101" s="51">
        <f t="shared" ca="1" si="20"/>
        <v>0</v>
      </c>
      <c r="AA101" s="51">
        <f t="shared" ca="1" si="21"/>
        <v>0</v>
      </c>
      <c r="AB101" s="51">
        <v>101</v>
      </c>
    </row>
    <row r="102" spans="21:28" ht="21" customHeight="1" x14ac:dyDescent="0.55000000000000004">
      <c r="U102" s="51" t="s">
        <v>497</v>
      </c>
      <c r="V102" s="99" t="s">
        <v>498</v>
      </c>
      <c r="W102" s="60" t="s">
        <v>472</v>
      </c>
      <c r="X102" s="190" t="s">
        <v>499</v>
      </c>
      <c r="Y102" s="51">
        <f t="shared" ca="1" si="20"/>
        <v>0</v>
      </c>
      <c r="AA102" s="51">
        <f t="shared" ca="1" si="21"/>
        <v>0</v>
      </c>
      <c r="AB102" s="51">
        <v>102</v>
      </c>
    </row>
    <row r="103" spans="21:28" ht="21" customHeight="1" x14ac:dyDescent="0.55000000000000004">
      <c r="U103" s="51" t="s">
        <v>497</v>
      </c>
      <c r="V103" s="51" t="s">
        <v>200</v>
      </c>
      <c r="W103" s="60" t="s">
        <v>472</v>
      </c>
      <c r="X103" s="190" t="s">
        <v>500</v>
      </c>
      <c r="Y103" s="51">
        <f t="shared" ca="1" si="20"/>
        <v>0</v>
      </c>
      <c r="AA103" s="51">
        <f t="shared" ca="1" si="21"/>
        <v>0</v>
      </c>
      <c r="AB103" s="51">
        <v>103</v>
      </c>
    </row>
    <row r="104" spans="21:28" ht="21" customHeight="1" x14ac:dyDescent="0.55000000000000004">
      <c r="U104" s="51" t="s">
        <v>497</v>
      </c>
      <c r="V104" s="51" t="s">
        <v>201</v>
      </c>
      <c r="W104" s="60" t="s">
        <v>472</v>
      </c>
      <c r="X104" s="190" t="s">
        <v>501</v>
      </c>
      <c r="Y104" s="51">
        <f t="shared" ca="1" si="20"/>
        <v>0</v>
      </c>
      <c r="AA104" s="51">
        <f t="shared" ca="1" si="21"/>
        <v>0</v>
      </c>
      <c r="AB104" s="51">
        <v>104</v>
      </c>
    </row>
    <row r="105" spans="21:28" ht="21" customHeight="1" x14ac:dyDescent="0.55000000000000004">
      <c r="U105" s="99" t="s">
        <v>502</v>
      </c>
      <c r="V105" s="99" t="s">
        <v>474</v>
      </c>
      <c r="W105" s="100" t="s">
        <v>475</v>
      </c>
      <c r="X105" s="190" t="s">
        <v>503</v>
      </c>
      <c r="Y105" s="51">
        <f t="shared" ca="1" si="20"/>
        <v>0</v>
      </c>
      <c r="AA105" s="51">
        <f t="shared" ca="1" si="21"/>
        <v>0</v>
      </c>
      <c r="AB105" s="51">
        <v>105</v>
      </c>
    </row>
    <row r="106" spans="21:28" ht="21" customHeight="1" x14ac:dyDescent="0.55000000000000004">
      <c r="U106" s="51" t="s">
        <v>497</v>
      </c>
      <c r="V106" s="51" t="s">
        <v>203</v>
      </c>
      <c r="W106" s="60" t="s">
        <v>472</v>
      </c>
      <c r="X106" s="190" t="s">
        <v>504</v>
      </c>
      <c r="Y106" s="51">
        <f t="shared" ca="1" si="20"/>
        <v>0</v>
      </c>
      <c r="AA106" s="51">
        <f t="shared" ca="1" si="21"/>
        <v>0</v>
      </c>
      <c r="AB106" s="51">
        <v>106</v>
      </c>
    </row>
    <row r="107" spans="21:28" ht="21" customHeight="1" x14ac:dyDescent="0.55000000000000004">
      <c r="U107" s="51" t="s">
        <v>497</v>
      </c>
      <c r="V107" s="51" t="s">
        <v>204</v>
      </c>
      <c r="W107" s="60" t="s">
        <v>472</v>
      </c>
      <c r="X107" s="190" t="s">
        <v>505</v>
      </c>
      <c r="Y107" s="51">
        <f t="shared" ca="1" si="20"/>
        <v>0</v>
      </c>
      <c r="AA107" s="51">
        <f t="shared" ca="1" si="21"/>
        <v>0</v>
      </c>
      <c r="AB107" s="51">
        <v>107</v>
      </c>
    </row>
    <row r="108" spans="21:28" ht="21" customHeight="1" x14ac:dyDescent="0.55000000000000004">
      <c r="U108" s="51" t="s">
        <v>497</v>
      </c>
      <c r="V108" s="51" t="s">
        <v>375</v>
      </c>
      <c r="W108" s="60" t="s">
        <v>472</v>
      </c>
      <c r="X108" s="190" t="s">
        <v>506</v>
      </c>
      <c r="Y108" s="51">
        <f t="shared" ca="1" si="20"/>
        <v>0</v>
      </c>
      <c r="AA108" s="51">
        <f t="shared" ca="1" si="21"/>
        <v>0</v>
      </c>
      <c r="AB108" s="51">
        <v>108</v>
      </c>
    </row>
    <row r="109" spans="21:28" ht="21" customHeight="1" x14ac:dyDescent="0.55000000000000004">
      <c r="U109" s="51" t="s">
        <v>497</v>
      </c>
      <c r="V109" s="51" t="s">
        <v>206</v>
      </c>
      <c r="W109" s="60" t="s">
        <v>472</v>
      </c>
      <c r="X109" s="190" t="s">
        <v>507</v>
      </c>
      <c r="Y109" s="51">
        <f t="shared" ca="1" si="20"/>
        <v>0</v>
      </c>
      <c r="AA109" s="51">
        <f t="shared" ca="1" si="21"/>
        <v>0</v>
      </c>
      <c r="AB109" s="51">
        <v>109</v>
      </c>
    </row>
    <row r="110" spans="21:28" ht="21" customHeight="1" x14ac:dyDescent="0.55000000000000004">
      <c r="U110" s="51" t="s">
        <v>497</v>
      </c>
      <c r="V110" s="99" t="s">
        <v>477</v>
      </c>
      <c r="W110" s="191" t="s">
        <v>472</v>
      </c>
      <c r="X110" s="190" t="s">
        <v>293</v>
      </c>
      <c r="Y110" s="51">
        <f t="shared" ca="1" si="20"/>
        <v>0</v>
      </c>
      <c r="AA110" s="51">
        <f t="shared" ca="1" si="21"/>
        <v>0</v>
      </c>
      <c r="AB110" s="51">
        <v>110</v>
      </c>
    </row>
    <row r="111" spans="21:28" ht="21" customHeight="1" x14ac:dyDescent="0.55000000000000004">
      <c r="U111" s="51" t="s">
        <v>497</v>
      </c>
      <c r="V111" s="51" t="s">
        <v>508</v>
      </c>
      <c r="W111" s="191" t="s">
        <v>472</v>
      </c>
      <c r="X111" s="190" t="s">
        <v>509</v>
      </c>
      <c r="Y111" s="51">
        <f t="shared" ca="1" si="20"/>
        <v>0</v>
      </c>
      <c r="AA111" s="51">
        <f t="shared" ca="1" si="21"/>
        <v>0</v>
      </c>
      <c r="AB111" s="51">
        <v>111</v>
      </c>
    </row>
    <row r="112" spans="21:28" ht="21" customHeight="1" x14ac:dyDescent="0.55000000000000004">
      <c r="U112" s="51" t="s">
        <v>497</v>
      </c>
      <c r="V112" s="51" t="s">
        <v>209</v>
      </c>
      <c r="W112" s="60" t="s">
        <v>472</v>
      </c>
      <c r="X112" s="190" t="s">
        <v>510</v>
      </c>
      <c r="Y112" s="51">
        <f t="shared" ca="1" si="20"/>
        <v>0</v>
      </c>
      <c r="AA112" s="51">
        <f t="shared" ca="1" si="21"/>
        <v>0</v>
      </c>
      <c r="AB112" s="51">
        <v>112</v>
      </c>
    </row>
    <row r="113" spans="21:28" ht="21" customHeight="1" x14ac:dyDescent="0.55000000000000004">
      <c r="U113" s="51" t="s">
        <v>497</v>
      </c>
      <c r="V113" s="51" t="s">
        <v>210</v>
      </c>
      <c r="W113" s="60" t="s">
        <v>472</v>
      </c>
      <c r="X113" s="190" t="s">
        <v>511</v>
      </c>
      <c r="Y113" s="51">
        <f t="shared" ca="1" si="20"/>
        <v>0</v>
      </c>
      <c r="AA113" s="51">
        <f t="shared" ca="1" si="21"/>
        <v>0</v>
      </c>
      <c r="AB113" s="51">
        <v>113</v>
      </c>
    </row>
    <row r="114" spans="21:28" ht="21" customHeight="1" x14ac:dyDescent="0.55000000000000004">
      <c r="U114" s="51" t="s">
        <v>497</v>
      </c>
      <c r="V114" s="51" t="s">
        <v>211</v>
      </c>
      <c r="W114" s="60" t="s">
        <v>472</v>
      </c>
      <c r="X114" s="190" t="s">
        <v>512</v>
      </c>
      <c r="Y114" s="51">
        <f t="shared" ca="1" si="20"/>
        <v>0</v>
      </c>
      <c r="AA114" s="51">
        <f t="shared" ca="1" si="21"/>
        <v>0</v>
      </c>
      <c r="AB114" s="51">
        <v>114</v>
      </c>
    </row>
    <row r="115" spans="21:28" ht="21" customHeight="1" x14ac:dyDescent="0.55000000000000004">
      <c r="U115" s="51" t="s">
        <v>497</v>
      </c>
      <c r="V115" s="51" t="s">
        <v>212</v>
      </c>
      <c r="W115" s="60" t="s">
        <v>472</v>
      </c>
      <c r="X115" s="190" t="s">
        <v>513</v>
      </c>
      <c r="Y115" s="51">
        <f t="shared" ca="1" si="20"/>
        <v>0</v>
      </c>
      <c r="AA115" s="51">
        <f t="shared" ca="1" si="21"/>
        <v>0</v>
      </c>
      <c r="AB115" s="51">
        <v>115</v>
      </c>
    </row>
    <row r="116" spans="21:28" ht="21" customHeight="1" x14ac:dyDescent="0.55000000000000004">
      <c r="U116" s="51" t="s">
        <v>497</v>
      </c>
      <c r="V116" s="51" t="s">
        <v>213</v>
      </c>
      <c r="W116" s="60" t="s">
        <v>472</v>
      </c>
      <c r="X116" s="190" t="s">
        <v>514</v>
      </c>
      <c r="Y116" s="51">
        <f t="shared" ca="1" si="20"/>
        <v>0</v>
      </c>
      <c r="AA116" s="51">
        <f t="shared" ca="1" si="21"/>
        <v>0</v>
      </c>
      <c r="AB116" s="51">
        <v>116</v>
      </c>
    </row>
    <row r="117" spans="21:28" ht="21" customHeight="1" x14ac:dyDescent="0.55000000000000004">
      <c r="U117" s="51" t="s">
        <v>497</v>
      </c>
      <c r="V117" s="51" t="s">
        <v>415</v>
      </c>
      <c r="W117" s="60" t="s">
        <v>472</v>
      </c>
      <c r="X117" s="190" t="s">
        <v>515</v>
      </c>
      <c r="Y117" s="51">
        <f t="shared" ca="1" si="20"/>
        <v>0</v>
      </c>
      <c r="AA117" s="51">
        <f t="shared" ca="1" si="21"/>
        <v>0</v>
      </c>
      <c r="AB117" s="51">
        <v>117</v>
      </c>
    </row>
    <row r="118" spans="21:28" ht="21" customHeight="1" x14ac:dyDescent="0.55000000000000004">
      <c r="U118" s="51" t="s">
        <v>497</v>
      </c>
      <c r="V118" s="51" t="s">
        <v>420</v>
      </c>
      <c r="W118" s="60" t="s">
        <v>472</v>
      </c>
      <c r="X118" s="190" t="s">
        <v>516</v>
      </c>
      <c r="Y118" s="51">
        <f t="shared" ca="1" si="20"/>
        <v>0</v>
      </c>
      <c r="AA118" s="51">
        <f t="shared" ca="1" si="21"/>
        <v>0</v>
      </c>
      <c r="AB118" s="51">
        <v>118</v>
      </c>
    </row>
    <row r="119" spans="21:28" ht="21" customHeight="1" x14ac:dyDescent="0.55000000000000004">
      <c r="U119" s="51" t="s">
        <v>497</v>
      </c>
      <c r="V119" s="51" t="s">
        <v>216</v>
      </c>
      <c r="W119" s="60" t="s">
        <v>472</v>
      </c>
      <c r="X119" s="190" t="s">
        <v>517</v>
      </c>
      <c r="Y119" s="51">
        <f t="shared" ca="1" si="20"/>
        <v>0</v>
      </c>
      <c r="AA119" s="51">
        <f t="shared" ca="1" si="21"/>
        <v>0</v>
      </c>
      <c r="AB119" s="51">
        <v>119</v>
      </c>
    </row>
    <row r="120" spans="21:28" ht="21" customHeight="1" x14ac:dyDescent="0.55000000000000004">
      <c r="U120" s="51" t="s">
        <v>497</v>
      </c>
      <c r="V120" s="51" t="s">
        <v>217</v>
      </c>
      <c r="W120" s="60" t="s">
        <v>472</v>
      </c>
      <c r="X120" s="190" t="s">
        <v>518</v>
      </c>
      <c r="Y120" s="51">
        <f t="shared" ca="1" si="20"/>
        <v>0</v>
      </c>
      <c r="AA120" s="51">
        <f t="shared" ca="1" si="21"/>
        <v>0</v>
      </c>
      <c r="AB120" s="51">
        <v>120</v>
      </c>
    </row>
    <row r="121" spans="21:28" ht="21" customHeight="1" x14ac:dyDescent="0.55000000000000004">
      <c r="U121" s="51" t="s">
        <v>497</v>
      </c>
      <c r="V121" s="51" t="s">
        <v>218</v>
      </c>
      <c r="W121" s="60" t="s">
        <v>472</v>
      </c>
      <c r="X121" s="190" t="s">
        <v>519</v>
      </c>
      <c r="Y121" s="51">
        <f t="shared" ca="1" si="20"/>
        <v>0</v>
      </c>
      <c r="AA121" s="51">
        <f t="shared" ca="1" si="21"/>
        <v>0</v>
      </c>
      <c r="AB121" s="51">
        <v>121</v>
      </c>
    </row>
    <row r="122" spans="21:28" ht="21" customHeight="1" x14ac:dyDescent="0.55000000000000004">
      <c r="U122" s="51" t="s">
        <v>502</v>
      </c>
      <c r="V122" s="51" t="s">
        <v>520</v>
      </c>
      <c r="W122" s="60" t="s">
        <v>475</v>
      </c>
      <c r="X122" s="190" t="s">
        <v>521</v>
      </c>
      <c r="Y122" s="51">
        <f t="shared" ca="1" si="20"/>
        <v>0</v>
      </c>
      <c r="AA122" s="51">
        <f t="shared" ca="1" si="21"/>
        <v>0</v>
      </c>
      <c r="AB122" s="51">
        <v>122</v>
      </c>
    </row>
    <row r="123" spans="21:28" ht="21" customHeight="1" x14ac:dyDescent="0.55000000000000004">
      <c r="U123" s="99" t="s">
        <v>502</v>
      </c>
      <c r="V123" s="99" t="s">
        <v>492</v>
      </c>
      <c r="W123" s="100" t="s">
        <v>475</v>
      </c>
      <c r="X123" s="190" t="s">
        <v>522</v>
      </c>
      <c r="Y123" s="51">
        <f t="shared" ca="1" si="20"/>
        <v>0</v>
      </c>
      <c r="AA123" s="51">
        <f t="shared" ca="1" si="21"/>
        <v>0</v>
      </c>
      <c r="AB123" s="51">
        <v>123</v>
      </c>
    </row>
    <row r="124" spans="21:28" ht="21" customHeight="1" x14ac:dyDescent="0.55000000000000004">
      <c r="U124" s="99" t="s">
        <v>502</v>
      </c>
      <c r="V124" s="99" t="s">
        <v>494</v>
      </c>
      <c r="W124" s="100" t="s">
        <v>475</v>
      </c>
      <c r="X124" s="190" t="s">
        <v>523</v>
      </c>
      <c r="Y124" s="51">
        <f t="shared" ca="1" si="20"/>
        <v>0</v>
      </c>
      <c r="AA124" s="51">
        <f t="shared" ca="1" si="21"/>
        <v>0</v>
      </c>
      <c r="AB124" s="51">
        <v>124</v>
      </c>
    </row>
    <row r="125" spans="21:28" ht="21" customHeight="1" x14ac:dyDescent="0.55000000000000004">
      <c r="U125" s="51" t="s">
        <v>497</v>
      </c>
      <c r="V125" s="51" t="s">
        <v>184</v>
      </c>
      <c r="W125" s="60" t="s">
        <v>472</v>
      </c>
      <c r="X125" s="190" t="s">
        <v>524</v>
      </c>
      <c r="Y125" s="51">
        <f t="shared" ca="1" si="20"/>
        <v>0</v>
      </c>
      <c r="AA125" s="51">
        <f t="shared" ca="1" si="21"/>
        <v>0</v>
      </c>
      <c r="AB125" s="51">
        <v>125</v>
      </c>
    </row>
    <row r="126" spans="21:28" ht="21" customHeight="1" x14ac:dyDescent="0.55000000000000004">
      <c r="U126" s="51" t="s">
        <v>525</v>
      </c>
      <c r="V126" s="99" t="s">
        <v>199</v>
      </c>
      <c r="W126" s="60" t="s">
        <v>472</v>
      </c>
      <c r="X126" s="190" t="s">
        <v>526</v>
      </c>
      <c r="Y126" s="51">
        <f t="shared" ca="1" si="20"/>
        <v>0</v>
      </c>
      <c r="AA126" s="51">
        <f t="shared" ca="1" si="21"/>
        <v>0</v>
      </c>
      <c r="AB126" s="51">
        <v>126</v>
      </c>
    </row>
    <row r="127" spans="21:28" ht="21" customHeight="1" x14ac:dyDescent="0.55000000000000004">
      <c r="U127" s="51" t="s">
        <v>525</v>
      </c>
      <c r="V127" s="51" t="s">
        <v>200</v>
      </c>
      <c r="W127" s="60" t="s">
        <v>472</v>
      </c>
      <c r="X127" s="190" t="s">
        <v>527</v>
      </c>
      <c r="Y127" s="51">
        <f t="shared" ca="1" si="20"/>
        <v>0</v>
      </c>
      <c r="AA127" s="51">
        <f t="shared" ca="1" si="21"/>
        <v>0</v>
      </c>
      <c r="AB127" s="51">
        <v>127</v>
      </c>
    </row>
    <row r="128" spans="21:28" ht="21" customHeight="1" x14ac:dyDescent="0.55000000000000004">
      <c r="U128" s="51" t="s">
        <v>525</v>
      </c>
      <c r="V128" s="51" t="s">
        <v>201</v>
      </c>
      <c r="W128" s="60" t="s">
        <v>472</v>
      </c>
      <c r="X128" s="190" t="s">
        <v>528</v>
      </c>
      <c r="Y128" s="51">
        <f t="shared" ca="1" si="20"/>
        <v>0</v>
      </c>
      <c r="AA128" s="51">
        <f t="shared" ca="1" si="21"/>
        <v>0</v>
      </c>
      <c r="AB128" s="51">
        <v>128</v>
      </c>
    </row>
    <row r="129" spans="21:28" ht="21" customHeight="1" x14ac:dyDescent="0.55000000000000004">
      <c r="U129" s="99" t="s">
        <v>529</v>
      </c>
      <c r="V129" s="99" t="s">
        <v>474</v>
      </c>
      <c r="W129" s="100" t="s">
        <v>475</v>
      </c>
      <c r="X129" s="190" t="s">
        <v>530</v>
      </c>
      <c r="Y129" s="51">
        <f t="shared" ca="1" si="20"/>
        <v>0</v>
      </c>
      <c r="AA129" s="51">
        <f t="shared" ca="1" si="21"/>
        <v>0</v>
      </c>
      <c r="AB129" s="51">
        <v>129</v>
      </c>
    </row>
    <row r="130" spans="21:28" ht="21" customHeight="1" x14ac:dyDescent="0.55000000000000004">
      <c r="U130" s="51" t="s">
        <v>525</v>
      </c>
      <c r="V130" s="51" t="s">
        <v>203</v>
      </c>
      <c r="W130" s="60" t="s">
        <v>472</v>
      </c>
      <c r="X130" s="190" t="s">
        <v>531</v>
      </c>
      <c r="Y130" s="51">
        <f t="shared" ca="1" si="20"/>
        <v>0</v>
      </c>
      <c r="AA130" s="51">
        <f t="shared" ca="1" si="21"/>
        <v>0</v>
      </c>
      <c r="AB130" s="51">
        <v>130</v>
      </c>
    </row>
    <row r="131" spans="21:28" ht="21" customHeight="1" x14ac:dyDescent="0.55000000000000004">
      <c r="U131" s="51" t="s">
        <v>525</v>
      </c>
      <c r="V131" s="51" t="s">
        <v>204</v>
      </c>
      <c r="W131" s="60" t="s">
        <v>472</v>
      </c>
      <c r="X131" s="190" t="s">
        <v>532</v>
      </c>
      <c r="Y131" s="51">
        <f t="shared" ca="1" si="20"/>
        <v>0</v>
      </c>
      <c r="AA131" s="51">
        <f t="shared" ca="1" si="21"/>
        <v>0</v>
      </c>
      <c r="AB131" s="51">
        <v>131</v>
      </c>
    </row>
    <row r="132" spans="21:28" ht="21" customHeight="1" x14ac:dyDescent="0.55000000000000004">
      <c r="U132" s="51" t="s">
        <v>525</v>
      </c>
      <c r="V132" s="51" t="s">
        <v>375</v>
      </c>
      <c r="W132" s="60" t="s">
        <v>472</v>
      </c>
      <c r="X132" s="190" t="s">
        <v>533</v>
      </c>
      <c r="Y132" s="51">
        <f t="shared" ca="1" si="20"/>
        <v>0</v>
      </c>
      <c r="AA132" s="51">
        <f t="shared" ca="1" si="21"/>
        <v>0</v>
      </c>
      <c r="AB132" s="51">
        <v>132</v>
      </c>
    </row>
    <row r="133" spans="21:28" ht="21" customHeight="1" x14ac:dyDescent="0.55000000000000004">
      <c r="U133" s="51" t="s">
        <v>525</v>
      </c>
      <c r="V133" s="51" t="s">
        <v>206</v>
      </c>
      <c r="W133" s="60" t="s">
        <v>472</v>
      </c>
      <c r="X133" s="190" t="s">
        <v>534</v>
      </c>
      <c r="Y133" s="51">
        <f t="shared" ca="1" si="20"/>
        <v>0</v>
      </c>
      <c r="AA133" s="51">
        <f t="shared" ca="1" si="21"/>
        <v>0</v>
      </c>
      <c r="AB133" s="51">
        <v>133</v>
      </c>
    </row>
    <row r="134" spans="21:28" ht="21" customHeight="1" x14ac:dyDescent="0.55000000000000004">
      <c r="U134" s="51" t="s">
        <v>525</v>
      </c>
      <c r="V134" s="99" t="s">
        <v>477</v>
      </c>
      <c r="W134" s="191" t="s">
        <v>472</v>
      </c>
      <c r="X134" s="190" t="s">
        <v>535</v>
      </c>
      <c r="Y134" s="51">
        <f t="shared" ca="1" si="20"/>
        <v>0</v>
      </c>
      <c r="AA134" s="51">
        <f t="shared" ca="1" si="21"/>
        <v>0</v>
      </c>
      <c r="AB134" s="51">
        <v>134</v>
      </c>
    </row>
    <row r="135" spans="21:28" ht="21" customHeight="1" x14ac:dyDescent="0.55000000000000004">
      <c r="U135" s="51" t="s">
        <v>525</v>
      </c>
      <c r="V135" s="51" t="s">
        <v>208</v>
      </c>
      <c r="W135" s="191" t="s">
        <v>472</v>
      </c>
      <c r="X135" s="190" t="s">
        <v>299</v>
      </c>
      <c r="Y135" s="51">
        <f t="shared" ca="1" si="20"/>
        <v>0</v>
      </c>
      <c r="AA135" s="51">
        <f t="shared" ca="1" si="21"/>
        <v>0</v>
      </c>
      <c r="AB135" s="51">
        <v>135</v>
      </c>
    </row>
    <row r="136" spans="21:28" ht="21" customHeight="1" x14ac:dyDescent="0.55000000000000004">
      <c r="U136" s="51" t="s">
        <v>525</v>
      </c>
      <c r="V136" s="51" t="s">
        <v>209</v>
      </c>
      <c r="W136" s="60" t="s">
        <v>472</v>
      </c>
      <c r="X136" s="190" t="s">
        <v>303</v>
      </c>
      <c r="Y136" s="51">
        <f t="shared" ca="1" si="20"/>
        <v>0</v>
      </c>
      <c r="AA136" s="51">
        <f t="shared" ca="1" si="21"/>
        <v>0</v>
      </c>
      <c r="AB136" s="51">
        <v>136</v>
      </c>
    </row>
    <row r="137" spans="21:28" ht="21" customHeight="1" x14ac:dyDescent="0.55000000000000004">
      <c r="U137" s="51" t="s">
        <v>525</v>
      </c>
      <c r="V137" s="51" t="s">
        <v>210</v>
      </c>
      <c r="W137" s="60" t="s">
        <v>472</v>
      </c>
      <c r="X137" s="190" t="s">
        <v>307</v>
      </c>
      <c r="Y137" s="51">
        <f t="shared" ca="1" si="20"/>
        <v>0</v>
      </c>
      <c r="AA137" s="51">
        <f t="shared" ca="1" si="21"/>
        <v>0</v>
      </c>
      <c r="AB137" s="51">
        <v>137</v>
      </c>
    </row>
    <row r="138" spans="21:28" ht="21" customHeight="1" x14ac:dyDescent="0.55000000000000004">
      <c r="U138" s="51" t="s">
        <v>525</v>
      </c>
      <c r="V138" s="51" t="s">
        <v>211</v>
      </c>
      <c r="W138" s="60" t="s">
        <v>472</v>
      </c>
      <c r="X138" s="190" t="s">
        <v>311</v>
      </c>
      <c r="Y138" s="51">
        <f t="shared" ca="1" si="20"/>
        <v>0</v>
      </c>
      <c r="AA138" s="51">
        <f t="shared" ca="1" si="21"/>
        <v>0</v>
      </c>
      <c r="AB138" s="51">
        <v>138</v>
      </c>
    </row>
    <row r="139" spans="21:28" ht="21" customHeight="1" x14ac:dyDescent="0.55000000000000004">
      <c r="U139" s="51" t="s">
        <v>525</v>
      </c>
      <c r="V139" s="51" t="s">
        <v>212</v>
      </c>
      <c r="W139" s="60" t="s">
        <v>472</v>
      </c>
      <c r="X139" s="190" t="s">
        <v>315</v>
      </c>
      <c r="Y139" s="51">
        <f t="shared" ca="1" si="20"/>
        <v>0</v>
      </c>
      <c r="AA139" s="51">
        <f t="shared" ca="1" si="21"/>
        <v>0</v>
      </c>
      <c r="AB139" s="51">
        <v>139</v>
      </c>
    </row>
    <row r="140" spans="21:28" ht="21" customHeight="1" x14ac:dyDescent="0.55000000000000004">
      <c r="U140" s="51" t="s">
        <v>525</v>
      </c>
      <c r="V140" s="51" t="s">
        <v>213</v>
      </c>
      <c r="W140" s="60" t="s">
        <v>472</v>
      </c>
      <c r="X140" s="190" t="s">
        <v>319</v>
      </c>
      <c r="Y140" s="51">
        <f t="shared" ca="1" si="20"/>
        <v>0</v>
      </c>
      <c r="AA140" s="51">
        <f t="shared" ca="1" si="21"/>
        <v>0</v>
      </c>
      <c r="AB140" s="51">
        <v>140</v>
      </c>
    </row>
    <row r="141" spans="21:28" ht="21" customHeight="1" x14ac:dyDescent="0.55000000000000004">
      <c r="U141" s="51" t="s">
        <v>525</v>
      </c>
      <c r="V141" s="51" t="s">
        <v>415</v>
      </c>
      <c r="W141" s="60" t="s">
        <v>472</v>
      </c>
      <c r="X141" s="190" t="s">
        <v>324</v>
      </c>
      <c r="Y141" s="51">
        <f t="shared" ca="1" si="20"/>
        <v>0</v>
      </c>
      <c r="AA141" s="51">
        <f t="shared" ca="1" si="21"/>
        <v>0</v>
      </c>
      <c r="AB141" s="51">
        <v>141</v>
      </c>
    </row>
    <row r="142" spans="21:28" ht="21" customHeight="1" x14ac:dyDescent="0.55000000000000004">
      <c r="U142" s="51" t="s">
        <v>525</v>
      </c>
      <c r="V142" s="51" t="s">
        <v>420</v>
      </c>
      <c r="W142" s="60" t="s">
        <v>472</v>
      </c>
      <c r="X142" s="190" t="s">
        <v>536</v>
      </c>
      <c r="Y142" s="51">
        <f t="shared" ca="1" si="20"/>
        <v>0</v>
      </c>
      <c r="AA142" s="51">
        <f t="shared" ca="1" si="21"/>
        <v>0</v>
      </c>
      <c r="AB142" s="51">
        <v>142</v>
      </c>
    </row>
    <row r="143" spans="21:28" ht="21" customHeight="1" x14ac:dyDescent="0.55000000000000004">
      <c r="U143" s="51" t="s">
        <v>525</v>
      </c>
      <c r="V143" s="51" t="s">
        <v>216</v>
      </c>
      <c r="W143" s="60" t="s">
        <v>472</v>
      </c>
      <c r="X143" s="190" t="s">
        <v>328</v>
      </c>
      <c r="Y143" s="51">
        <f t="shared" ca="1" si="20"/>
        <v>0</v>
      </c>
      <c r="AA143" s="51">
        <f t="shared" ca="1" si="21"/>
        <v>0</v>
      </c>
      <c r="AB143" s="51">
        <v>143</v>
      </c>
    </row>
    <row r="144" spans="21:28" ht="21" customHeight="1" x14ac:dyDescent="0.55000000000000004">
      <c r="U144" s="51" t="s">
        <v>525</v>
      </c>
      <c r="V144" s="51" t="s">
        <v>218</v>
      </c>
      <c r="W144" s="60" t="s">
        <v>472</v>
      </c>
      <c r="X144" s="190" t="s">
        <v>336</v>
      </c>
      <c r="Y144" s="51">
        <f t="shared" ca="1" si="20"/>
        <v>0</v>
      </c>
      <c r="AA144" s="51">
        <f t="shared" ca="1" si="21"/>
        <v>0</v>
      </c>
      <c r="AB144" s="51">
        <v>144</v>
      </c>
    </row>
    <row r="145" spans="21:30" ht="21" customHeight="1" x14ac:dyDescent="0.55000000000000004">
      <c r="U145" s="51" t="s">
        <v>525</v>
      </c>
      <c r="V145" s="51" t="s">
        <v>520</v>
      </c>
      <c r="W145" s="60" t="s">
        <v>472</v>
      </c>
      <c r="X145" s="190" t="s">
        <v>341</v>
      </c>
      <c r="Y145" s="51">
        <f t="shared" ref="Y145:Y148" ca="1" si="22">IF(Y$2=0,INDIRECT(W145&amp;"!"&amp;X145&amp;$AB$2),0)</f>
        <v>0</v>
      </c>
      <c r="AA145" s="51">
        <f t="shared" ca="1" si="21"/>
        <v>0</v>
      </c>
      <c r="AB145" s="51">
        <v>145</v>
      </c>
    </row>
    <row r="146" spans="21:30" ht="21" customHeight="1" x14ac:dyDescent="0.55000000000000004">
      <c r="U146" s="99" t="s">
        <v>529</v>
      </c>
      <c r="V146" s="99" t="s">
        <v>492</v>
      </c>
      <c r="W146" s="100" t="s">
        <v>475</v>
      </c>
      <c r="X146" s="190" t="s">
        <v>346</v>
      </c>
      <c r="Y146" s="51">
        <f t="shared" ca="1" si="22"/>
        <v>0</v>
      </c>
      <c r="AA146" s="51">
        <f t="shared" ref="AA146:AA209" ca="1" si="23">INDIRECT($W$6&amp;"!"&amp;"B"&amp;ROW(B146))</f>
        <v>0</v>
      </c>
      <c r="AB146" s="51">
        <v>146</v>
      </c>
    </row>
    <row r="147" spans="21:30" ht="21" customHeight="1" x14ac:dyDescent="0.55000000000000004">
      <c r="U147" s="99" t="s">
        <v>529</v>
      </c>
      <c r="V147" s="99" t="s">
        <v>494</v>
      </c>
      <c r="W147" s="100" t="s">
        <v>475</v>
      </c>
      <c r="X147" s="190" t="s">
        <v>351</v>
      </c>
      <c r="Y147" s="51">
        <f t="shared" ca="1" si="22"/>
        <v>0</v>
      </c>
      <c r="AA147" s="51">
        <f t="shared" ca="1" si="23"/>
        <v>0</v>
      </c>
      <c r="AB147" s="51">
        <v>147</v>
      </c>
    </row>
    <row r="148" spans="21:30" ht="21" customHeight="1" x14ac:dyDescent="0.55000000000000004">
      <c r="U148" s="51" t="s">
        <v>525</v>
      </c>
      <c r="V148" s="51" t="s">
        <v>184</v>
      </c>
      <c r="W148" s="60" t="s">
        <v>472</v>
      </c>
      <c r="X148" s="190" t="s">
        <v>355</v>
      </c>
      <c r="Y148" s="51">
        <f t="shared" ca="1" si="22"/>
        <v>0</v>
      </c>
      <c r="Z148" s="51"/>
      <c r="AA148" s="51">
        <f t="shared" ca="1" si="23"/>
        <v>0</v>
      </c>
      <c r="AB148" s="51">
        <v>148</v>
      </c>
      <c r="AD148" s="51"/>
    </row>
    <row r="149" spans="21:30" ht="21" customHeight="1" x14ac:dyDescent="0.55000000000000004">
      <c r="Z149" s="51"/>
      <c r="AA149" s="51">
        <f t="shared" ca="1" si="23"/>
        <v>0</v>
      </c>
      <c r="AB149" s="51">
        <v>149</v>
      </c>
      <c r="AD149" s="51"/>
    </row>
    <row r="150" spans="21:30" ht="21" customHeight="1" x14ac:dyDescent="0.55000000000000004">
      <c r="V150" s="51" t="s">
        <v>7</v>
      </c>
      <c r="W150" s="60" t="s">
        <v>265</v>
      </c>
      <c r="X150" s="101" t="s">
        <v>537</v>
      </c>
      <c r="Y150" s="51">
        <f ca="1">IF(Y$2=0,INDIRECT(W150&amp;"!"&amp;X150&amp;$AB$2+1),0)</f>
        <v>0</v>
      </c>
      <c r="Z150" s="51"/>
      <c r="AA150" s="51">
        <f t="shared" ca="1" si="23"/>
        <v>0</v>
      </c>
      <c r="AB150" s="51">
        <v>150</v>
      </c>
      <c r="AD150" s="51"/>
    </row>
    <row r="151" spans="21:30" ht="21" customHeight="1" x14ac:dyDescent="0.55000000000000004">
      <c r="Z151" s="51"/>
      <c r="AA151" s="51">
        <f t="shared" ca="1" si="23"/>
        <v>0</v>
      </c>
      <c r="AB151" s="51">
        <v>151</v>
      </c>
      <c r="AD151" s="51"/>
    </row>
    <row r="152" spans="21:30" ht="21" customHeight="1" x14ac:dyDescent="0.55000000000000004">
      <c r="U152" s="51" t="s">
        <v>538</v>
      </c>
      <c r="V152" s="51" t="s">
        <v>192</v>
      </c>
      <c r="W152" s="60" t="s">
        <v>424</v>
      </c>
      <c r="X152" s="51" t="s">
        <v>478</v>
      </c>
      <c r="Y152" s="51">
        <f t="shared" ref="Y152:Y160" ca="1" si="24">IF(Y$2=0,INDIRECT(W152&amp;"!"&amp;X152&amp;$AB$2),0)</f>
        <v>0</v>
      </c>
      <c r="Z152" s="51"/>
      <c r="AA152" s="51">
        <f t="shared" ca="1" si="23"/>
        <v>0</v>
      </c>
      <c r="AB152" s="51">
        <v>152</v>
      </c>
      <c r="AD152" s="51"/>
    </row>
    <row r="153" spans="21:30" ht="21" customHeight="1" x14ac:dyDescent="0.55000000000000004">
      <c r="U153" s="51" t="s">
        <v>538</v>
      </c>
      <c r="V153" s="53" t="s">
        <v>30</v>
      </c>
      <c r="W153" s="60" t="s">
        <v>424</v>
      </c>
      <c r="X153" s="51" t="s">
        <v>480</v>
      </c>
      <c r="Y153" s="51">
        <f t="shared" ca="1" si="24"/>
        <v>0</v>
      </c>
      <c r="Z153" s="51"/>
      <c r="AA153" s="51">
        <f t="shared" ca="1" si="23"/>
        <v>0</v>
      </c>
      <c r="AB153" s="51">
        <v>153</v>
      </c>
      <c r="AD153" s="51"/>
    </row>
    <row r="154" spans="21:30" ht="21" customHeight="1" x14ac:dyDescent="0.55000000000000004">
      <c r="U154" s="51" t="s">
        <v>538</v>
      </c>
      <c r="V154" s="51" t="s">
        <v>31</v>
      </c>
      <c r="W154" s="60" t="s">
        <v>424</v>
      </c>
      <c r="X154" s="51" t="s">
        <v>482</v>
      </c>
      <c r="Y154" s="51">
        <f t="shared" ca="1" si="24"/>
        <v>0</v>
      </c>
      <c r="Z154" s="51"/>
      <c r="AA154" s="51">
        <f t="shared" ca="1" si="23"/>
        <v>0</v>
      </c>
      <c r="AB154" s="51">
        <v>154</v>
      </c>
      <c r="AD154" s="51"/>
    </row>
    <row r="155" spans="21:30" ht="21" customHeight="1" x14ac:dyDescent="0.55000000000000004">
      <c r="U155" s="51" t="s">
        <v>538</v>
      </c>
      <c r="V155" s="51" t="s">
        <v>32</v>
      </c>
      <c r="W155" s="60" t="s">
        <v>424</v>
      </c>
      <c r="X155" s="51" t="s">
        <v>483</v>
      </c>
      <c r="Y155" s="51">
        <f t="shared" ca="1" si="24"/>
        <v>0</v>
      </c>
      <c r="Z155" s="51"/>
      <c r="AA155" s="51">
        <f t="shared" ca="1" si="23"/>
        <v>0</v>
      </c>
      <c r="AB155" s="51">
        <v>155</v>
      </c>
      <c r="AD155" s="51"/>
    </row>
    <row r="156" spans="21:30" ht="21" customHeight="1" x14ac:dyDescent="0.55000000000000004">
      <c r="U156" s="51" t="s">
        <v>538</v>
      </c>
      <c r="V156" s="51" t="s">
        <v>33</v>
      </c>
      <c r="W156" s="60" t="s">
        <v>424</v>
      </c>
      <c r="X156" s="51" t="s">
        <v>484</v>
      </c>
      <c r="Y156" s="51">
        <f t="shared" ca="1" si="24"/>
        <v>0</v>
      </c>
      <c r="Z156" s="51"/>
      <c r="AA156" s="51">
        <f t="shared" ca="1" si="23"/>
        <v>0</v>
      </c>
      <c r="AB156" s="51">
        <v>156</v>
      </c>
      <c r="AD156" s="51"/>
    </row>
    <row r="157" spans="21:30" ht="21" customHeight="1" x14ac:dyDescent="0.55000000000000004">
      <c r="U157" s="51" t="s">
        <v>538</v>
      </c>
      <c r="V157" s="53" t="s">
        <v>34</v>
      </c>
      <c r="W157" s="60" t="s">
        <v>424</v>
      </c>
      <c r="X157" s="51" t="s">
        <v>485</v>
      </c>
      <c r="Y157" s="51">
        <f t="shared" ca="1" si="24"/>
        <v>0</v>
      </c>
      <c r="Z157" s="51"/>
      <c r="AA157" s="51">
        <f t="shared" ca="1" si="23"/>
        <v>0</v>
      </c>
      <c r="AB157" s="51">
        <v>157</v>
      </c>
      <c r="AD157" s="51"/>
    </row>
    <row r="158" spans="21:30" ht="21" customHeight="1" x14ac:dyDescent="0.55000000000000004">
      <c r="U158" s="51" t="s">
        <v>538</v>
      </c>
      <c r="V158" s="51" t="s">
        <v>35</v>
      </c>
      <c r="W158" s="60" t="s">
        <v>424</v>
      </c>
      <c r="X158" s="51" t="s">
        <v>486</v>
      </c>
      <c r="Y158" s="51">
        <f t="shared" ca="1" si="24"/>
        <v>0</v>
      </c>
      <c r="Z158" s="51"/>
      <c r="AA158" s="51">
        <f t="shared" ca="1" si="23"/>
        <v>0</v>
      </c>
      <c r="AB158" s="51">
        <v>158</v>
      </c>
      <c r="AD158" s="51"/>
    </row>
    <row r="159" spans="21:30" ht="21" customHeight="1" x14ac:dyDescent="0.55000000000000004">
      <c r="U159" s="51" t="s">
        <v>538</v>
      </c>
      <c r="V159" s="53" t="s">
        <v>39</v>
      </c>
      <c r="W159" s="60" t="s">
        <v>424</v>
      </c>
      <c r="X159" s="51" t="s">
        <v>487</v>
      </c>
      <c r="Y159" s="51">
        <f t="shared" ca="1" si="24"/>
        <v>0</v>
      </c>
      <c r="Z159" s="51"/>
      <c r="AA159" s="51">
        <f t="shared" ca="1" si="23"/>
        <v>0</v>
      </c>
      <c r="AB159" s="51">
        <v>159</v>
      </c>
      <c r="AD159" s="51"/>
    </row>
    <row r="160" spans="21:30" ht="21" customHeight="1" x14ac:dyDescent="0.55000000000000004">
      <c r="U160" s="51" t="s">
        <v>538</v>
      </c>
      <c r="V160" s="51" t="s">
        <v>20</v>
      </c>
      <c r="W160" s="60" t="s">
        <v>424</v>
      </c>
      <c r="X160" s="51" t="s">
        <v>476</v>
      </c>
      <c r="Y160" s="51">
        <f t="shared" ca="1" si="24"/>
        <v>0</v>
      </c>
      <c r="Z160" s="51"/>
      <c r="AA160" s="51">
        <f t="shared" ca="1" si="23"/>
        <v>0</v>
      </c>
      <c r="AB160" s="51">
        <v>160</v>
      </c>
      <c r="AD160" s="51"/>
    </row>
    <row r="161" spans="27:28" s="51" customFormat="1" ht="21" customHeight="1" x14ac:dyDescent="0.55000000000000004">
      <c r="AA161" s="51">
        <f t="shared" ca="1" si="23"/>
        <v>0</v>
      </c>
      <c r="AB161" s="51">
        <v>161</v>
      </c>
    </row>
    <row r="162" spans="27:28" s="51" customFormat="1" ht="21" customHeight="1" x14ac:dyDescent="0.55000000000000004">
      <c r="AA162" s="51">
        <f t="shared" ca="1" si="23"/>
        <v>0</v>
      </c>
      <c r="AB162" s="51">
        <v>162</v>
      </c>
    </row>
    <row r="163" spans="27:28" s="51" customFormat="1" ht="21" customHeight="1" x14ac:dyDescent="0.55000000000000004">
      <c r="AA163" s="51">
        <f t="shared" ca="1" si="23"/>
        <v>0</v>
      </c>
      <c r="AB163" s="51">
        <v>163</v>
      </c>
    </row>
    <row r="164" spans="27:28" s="51" customFormat="1" ht="21" customHeight="1" x14ac:dyDescent="0.55000000000000004">
      <c r="AA164" s="51">
        <f t="shared" ca="1" si="23"/>
        <v>0</v>
      </c>
      <c r="AB164" s="51">
        <v>164</v>
      </c>
    </row>
    <row r="165" spans="27:28" s="51" customFormat="1" ht="21" customHeight="1" x14ac:dyDescent="0.55000000000000004">
      <c r="AA165" s="51">
        <f t="shared" ca="1" si="23"/>
        <v>0</v>
      </c>
      <c r="AB165" s="51">
        <v>165</v>
      </c>
    </row>
    <row r="166" spans="27:28" s="51" customFormat="1" ht="21" customHeight="1" x14ac:dyDescent="0.55000000000000004">
      <c r="AA166" s="51">
        <f t="shared" ca="1" si="23"/>
        <v>0</v>
      </c>
      <c r="AB166" s="51">
        <v>166</v>
      </c>
    </row>
    <row r="167" spans="27:28" s="51" customFormat="1" ht="21" customHeight="1" x14ac:dyDescent="0.55000000000000004">
      <c r="AA167" s="51">
        <f t="shared" ca="1" si="23"/>
        <v>0</v>
      </c>
      <c r="AB167" s="51">
        <v>167</v>
      </c>
    </row>
    <row r="168" spans="27:28" s="51" customFormat="1" ht="21" customHeight="1" x14ac:dyDescent="0.55000000000000004">
      <c r="AA168" s="51">
        <f t="shared" ca="1" si="23"/>
        <v>0</v>
      </c>
      <c r="AB168" s="51">
        <v>168</v>
      </c>
    </row>
    <row r="169" spans="27:28" s="51" customFormat="1" ht="21" customHeight="1" x14ac:dyDescent="0.55000000000000004">
      <c r="AA169" s="51">
        <f t="shared" ca="1" si="23"/>
        <v>0</v>
      </c>
      <c r="AB169" s="51">
        <v>169</v>
      </c>
    </row>
    <row r="170" spans="27:28" s="51" customFormat="1" ht="21" customHeight="1" x14ac:dyDescent="0.55000000000000004">
      <c r="AA170" s="51">
        <f t="shared" ca="1" si="23"/>
        <v>0</v>
      </c>
      <c r="AB170" s="51">
        <v>170</v>
      </c>
    </row>
    <row r="171" spans="27:28" s="51" customFormat="1" ht="21" customHeight="1" x14ac:dyDescent="0.55000000000000004">
      <c r="AA171" s="51">
        <f t="shared" ca="1" si="23"/>
        <v>0</v>
      </c>
      <c r="AB171" s="51">
        <v>171</v>
      </c>
    </row>
    <row r="172" spans="27:28" s="51" customFormat="1" ht="21" customHeight="1" x14ac:dyDescent="0.55000000000000004">
      <c r="AA172" s="51">
        <f t="shared" ca="1" si="23"/>
        <v>0</v>
      </c>
      <c r="AB172" s="51">
        <v>172</v>
      </c>
    </row>
    <row r="173" spans="27:28" s="51" customFormat="1" ht="21" customHeight="1" x14ac:dyDescent="0.55000000000000004">
      <c r="AA173" s="51">
        <f t="shared" ca="1" si="23"/>
        <v>0</v>
      </c>
      <c r="AB173" s="51">
        <v>173</v>
      </c>
    </row>
    <row r="174" spans="27:28" s="51" customFormat="1" ht="21" customHeight="1" x14ac:dyDescent="0.55000000000000004">
      <c r="AA174" s="51">
        <f t="shared" ca="1" si="23"/>
        <v>0</v>
      </c>
      <c r="AB174" s="51">
        <v>174</v>
      </c>
    </row>
    <row r="175" spans="27:28" s="51" customFormat="1" ht="21" customHeight="1" x14ac:dyDescent="0.55000000000000004">
      <c r="AA175" s="51">
        <f t="shared" ca="1" si="23"/>
        <v>0</v>
      </c>
      <c r="AB175" s="51">
        <v>175</v>
      </c>
    </row>
    <row r="176" spans="27:28" s="51" customFormat="1" ht="21" customHeight="1" x14ac:dyDescent="0.55000000000000004">
      <c r="AA176" s="51">
        <f t="shared" ca="1" si="23"/>
        <v>0</v>
      </c>
      <c r="AB176" s="51">
        <v>176</v>
      </c>
    </row>
    <row r="177" spans="27:28" s="51" customFormat="1" ht="21" customHeight="1" x14ac:dyDescent="0.55000000000000004">
      <c r="AA177" s="51">
        <f t="shared" ca="1" si="23"/>
        <v>0</v>
      </c>
      <c r="AB177" s="51">
        <v>177</v>
      </c>
    </row>
    <row r="178" spans="27:28" s="51" customFormat="1" ht="21" customHeight="1" x14ac:dyDescent="0.55000000000000004">
      <c r="AA178" s="51">
        <f t="shared" ca="1" si="23"/>
        <v>0</v>
      </c>
      <c r="AB178" s="51">
        <v>178</v>
      </c>
    </row>
    <row r="179" spans="27:28" s="51" customFormat="1" ht="21" customHeight="1" x14ac:dyDescent="0.55000000000000004">
      <c r="AA179" s="51">
        <f t="shared" ca="1" si="23"/>
        <v>0</v>
      </c>
      <c r="AB179" s="51">
        <v>179</v>
      </c>
    </row>
    <row r="180" spans="27:28" s="51" customFormat="1" ht="21" customHeight="1" x14ac:dyDescent="0.55000000000000004">
      <c r="AA180" s="51">
        <f t="shared" ca="1" si="23"/>
        <v>0</v>
      </c>
      <c r="AB180" s="51">
        <v>180</v>
      </c>
    </row>
    <row r="181" spans="27:28" s="51" customFormat="1" ht="21" customHeight="1" x14ac:dyDescent="0.55000000000000004">
      <c r="AA181" s="51">
        <f t="shared" ca="1" si="23"/>
        <v>0</v>
      </c>
      <c r="AB181" s="51">
        <v>181</v>
      </c>
    </row>
    <row r="182" spans="27:28" s="51" customFormat="1" ht="21" customHeight="1" x14ac:dyDescent="0.55000000000000004">
      <c r="AA182" s="51">
        <f t="shared" ca="1" si="23"/>
        <v>0</v>
      </c>
      <c r="AB182" s="51">
        <v>182</v>
      </c>
    </row>
    <row r="183" spans="27:28" s="51" customFormat="1" ht="21" customHeight="1" x14ac:dyDescent="0.55000000000000004">
      <c r="AA183" s="51">
        <f t="shared" ca="1" si="23"/>
        <v>0</v>
      </c>
      <c r="AB183" s="51">
        <v>183</v>
      </c>
    </row>
    <row r="184" spans="27:28" s="51" customFormat="1" ht="21" customHeight="1" x14ac:dyDescent="0.55000000000000004">
      <c r="AA184" s="51">
        <f t="shared" ca="1" si="23"/>
        <v>0</v>
      </c>
      <c r="AB184" s="51">
        <v>184</v>
      </c>
    </row>
    <row r="185" spans="27:28" s="51" customFormat="1" ht="21" customHeight="1" x14ac:dyDescent="0.55000000000000004">
      <c r="AA185" s="51">
        <f t="shared" ca="1" si="23"/>
        <v>0</v>
      </c>
      <c r="AB185" s="51">
        <v>185</v>
      </c>
    </row>
    <row r="186" spans="27:28" s="51" customFormat="1" ht="21" customHeight="1" x14ac:dyDescent="0.55000000000000004">
      <c r="AA186" s="51">
        <f t="shared" ca="1" si="23"/>
        <v>0</v>
      </c>
      <c r="AB186" s="51">
        <v>186</v>
      </c>
    </row>
    <row r="187" spans="27:28" s="51" customFormat="1" ht="21" customHeight="1" x14ac:dyDescent="0.55000000000000004">
      <c r="AA187" s="51">
        <f t="shared" ca="1" si="23"/>
        <v>0</v>
      </c>
      <c r="AB187" s="51">
        <v>187</v>
      </c>
    </row>
    <row r="188" spans="27:28" s="51" customFormat="1" ht="21" customHeight="1" x14ac:dyDescent="0.55000000000000004">
      <c r="AA188" s="51">
        <f t="shared" ca="1" si="23"/>
        <v>0</v>
      </c>
      <c r="AB188" s="51">
        <v>188</v>
      </c>
    </row>
    <row r="189" spans="27:28" s="51" customFormat="1" ht="21" customHeight="1" x14ac:dyDescent="0.55000000000000004">
      <c r="AA189" s="51">
        <f t="shared" ca="1" si="23"/>
        <v>0</v>
      </c>
      <c r="AB189" s="51">
        <v>189</v>
      </c>
    </row>
    <row r="190" spans="27:28" s="51" customFormat="1" ht="21" customHeight="1" x14ac:dyDescent="0.55000000000000004">
      <c r="AA190" s="51">
        <f t="shared" ca="1" si="23"/>
        <v>0</v>
      </c>
      <c r="AB190" s="51">
        <v>190</v>
      </c>
    </row>
    <row r="191" spans="27:28" s="51" customFormat="1" ht="21" customHeight="1" x14ac:dyDescent="0.55000000000000004">
      <c r="AA191" s="51">
        <f t="shared" ca="1" si="23"/>
        <v>0</v>
      </c>
      <c r="AB191" s="51">
        <v>191</v>
      </c>
    </row>
    <row r="192" spans="27:28" s="51" customFormat="1" ht="21" customHeight="1" x14ac:dyDescent="0.55000000000000004">
      <c r="AA192" s="51">
        <f t="shared" ca="1" si="23"/>
        <v>0</v>
      </c>
      <c r="AB192" s="51">
        <v>192</v>
      </c>
    </row>
    <row r="193" spans="27:28" s="51" customFormat="1" ht="21" customHeight="1" x14ac:dyDescent="0.55000000000000004">
      <c r="AA193" s="51">
        <f t="shared" ca="1" si="23"/>
        <v>0</v>
      </c>
      <c r="AB193" s="51">
        <v>193</v>
      </c>
    </row>
    <row r="194" spans="27:28" s="51" customFormat="1" ht="21" customHeight="1" x14ac:dyDescent="0.55000000000000004">
      <c r="AA194" s="51">
        <f t="shared" ca="1" si="23"/>
        <v>0</v>
      </c>
      <c r="AB194" s="51">
        <v>194</v>
      </c>
    </row>
    <row r="195" spans="27:28" s="51" customFormat="1" ht="21" customHeight="1" x14ac:dyDescent="0.55000000000000004">
      <c r="AA195" s="51">
        <f t="shared" ca="1" si="23"/>
        <v>0</v>
      </c>
      <c r="AB195" s="51">
        <v>195</v>
      </c>
    </row>
    <row r="196" spans="27:28" s="51" customFormat="1" ht="21" customHeight="1" x14ac:dyDescent="0.55000000000000004">
      <c r="AA196" s="51">
        <f t="shared" ca="1" si="23"/>
        <v>0</v>
      </c>
      <c r="AB196" s="51">
        <v>196</v>
      </c>
    </row>
    <row r="197" spans="27:28" s="51" customFormat="1" ht="21" customHeight="1" x14ac:dyDescent="0.55000000000000004">
      <c r="AA197" s="51">
        <f t="shared" ca="1" si="23"/>
        <v>0</v>
      </c>
      <c r="AB197" s="51">
        <v>197</v>
      </c>
    </row>
    <row r="198" spans="27:28" s="51" customFormat="1" ht="21" customHeight="1" x14ac:dyDescent="0.55000000000000004">
      <c r="AA198" s="51">
        <f t="shared" ca="1" si="23"/>
        <v>0</v>
      </c>
      <c r="AB198" s="51">
        <v>198</v>
      </c>
    </row>
    <row r="199" spans="27:28" s="51" customFormat="1" ht="21" customHeight="1" x14ac:dyDescent="0.55000000000000004">
      <c r="AA199" s="51">
        <f t="shared" ca="1" si="23"/>
        <v>0</v>
      </c>
      <c r="AB199" s="51">
        <v>199</v>
      </c>
    </row>
    <row r="200" spans="27:28" s="51" customFormat="1" ht="21" customHeight="1" x14ac:dyDescent="0.55000000000000004">
      <c r="AA200" s="51">
        <f t="shared" ca="1" si="23"/>
        <v>0</v>
      </c>
      <c r="AB200" s="51">
        <v>200</v>
      </c>
    </row>
    <row r="201" spans="27:28" s="51" customFormat="1" ht="21" customHeight="1" x14ac:dyDescent="0.55000000000000004">
      <c r="AA201" s="51">
        <f t="shared" ca="1" si="23"/>
        <v>0</v>
      </c>
      <c r="AB201" s="51">
        <v>201</v>
      </c>
    </row>
    <row r="202" spans="27:28" s="51" customFormat="1" ht="21" customHeight="1" x14ac:dyDescent="0.55000000000000004">
      <c r="AA202" s="51">
        <f t="shared" ca="1" si="23"/>
        <v>0</v>
      </c>
      <c r="AB202" s="51">
        <v>202</v>
      </c>
    </row>
    <row r="203" spans="27:28" s="51" customFormat="1" ht="21" customHeight="1" x14ac:dyDescent="0.55000000000000004">
      <c r="AA203" s="51">
        <f t="shared" ca="1" si="23"/>
        <v>0</v>
      </c>
      <c r="AB203" s="51">
        <v>203</v>
      </c>
    </row>
    <row r="204" spans="27:28" s="51" customFormat="1" ht="21" customHeight="1" x14ac:dyDescent="0.55000000000000004">
      <c r="AA204" s="51">
        <f t="shared" ca="1" si="23"/>
        <v>0</v>
      </c>
      <c r="AB204" s="51">
        <v>204</v>
      </c>
    </row>
    <row r="205" spans="27:28" s="51" customFormat="1" ht="21" customHeight="1" x14ac:dyDescent="0.55000000000000004">
      <c r="AA205" s="51">
        <f t="shared" ca="1" si="23"/>
        <v>0</v>
      </c>
      <c r="AB205" s="51">
        <v>205</v>
      </c>
    </row>
    <row r="206" spans="27:28" s="51" customFormat="1" ht="21" customHeight="1" x14ac:dyDescent="0.55000000000000004">
      <c r="AA206" s="51">
        <f t="shared" ca="1" si="23"/>
        <v>0</v>
      </c>
      <c r="AB206" s="51">
        <v>206</v>
      </c>
    </row>
    <row r="207" spans="27:28" s="51" customFormat="1" ht="21" customHeight="1" x14ac:dyDescent="0.55000000000000004">
      <c r="AA207" s="51">
        <f t="shared" ca="1" si="23"/>
        <v>0</v>
      </c>
      <c r="AB207" s="51">
        <v>207</v>
      </c>
    </row>
    <row r="208" spans="27:28" s="51" customFormat="1" ht="21" customHeight="1" x14ac:dyDescent="0.55000000000000004">
      <c r="AA208" s="51">
        <f t="shared" ca="1" si="23"/>
        <v>0</v>
      </c>
      <c r="AB208" s="51">
        <v>208</v>
      </c>
    </row>
    <row r="209" spans="27:28" s="51" customFormat="1" ht="21" customHeight="1" x14ac:dyDescent="0.55000000000000004">
      <c r="AA209" s="51">
        <f t="shared" ca="1" si="23"/>
        <v>0</v>
      </c>
      <c r="AB209" s="51">
        <v>209</v>
      </c>
    </row>
    <row r="210" spans="27:28" s="51" customFormat="1" ht="21" customHeight="1" x14ac:dyDescent="0.55000000000000004">
      <c r="AA210" s="51">
        <f t="shared" ref="AA210:AA273" ca="1" si="25">INDIRECT($W$6&amp;"!"&amp;"B"&amp;ROW(B210))</f>
        <v>0</v>
      </c>
      <c r="AB210" s="51">
        <v>210</v>
      </c>
    </row>
    <row r="211" spans="27:28" s="51" customFormat="1" ht="21" customHeight="1" x14ac:dyDescent="0.55000000000000004">
      <c r="AA211" s="51">
        <f t="shared" ca="1" si="25"/>
        <v>0</v>
      </c>
      <c r="AB211" s="51">
        <v>211</v>
      </c>
    </row>
    <row r="212" spans="27:28" s="51" customFormat="1" ht="21" customHeight="1" x14ac:dyDescent="0.55000000000000004">
      <c r="AA212" s="51">
        <f t="shared" ca="1" si="25"/>
        <v>0</v>
      </c>
      <c r="AB212" s="51">
        <v>212</v>
      </c>
    </row>
    <row r="213" spans="27:28" s="51" customFormat="1" ht="21" customHeight="1" x14ac:dyDescent="0.55000000000000004">
      <c r="AA213" s="51">
        <f t="shared" ca="1" si="25"/>
        <v>0</v>
      </c>
      <c r="AB213" s="51">
        <v>213</v>
      </c>
    </row>
    <row r="214" spans="27:28" s="51" customFormat="1" ht="21" customHeight="1" x14ac:dyDescent="0.55000000000000004">
      <c r="AA214" s="51">
        <f t="shared" ca="1" si="25"/>
        <v>0</v>
      </c>
      <c r="AB214" s="51">
        <v>214</v>
      </c>
    </row>
    <row r="215" spans="27:28" s="51" customFormat="1" ht="21" customHeight="1" x14ac:dyDescent="0.55000000000000004">
      <c r="AA215" s="51">
        <f t="shared" ca="1" si="25"/>
        <v>0</v>
      </c>
      <c r="AB215" s="51">
        <v>215</v>
      </c>
    </row>
    <row r="216" spans="27:28" s="51" customFormat="1" ht="21" customHeight="1" x14ac:dyDescent="0.55000000000000004">
      <c r="AA216" s="51">
        <f t="shared" ca="1" si="25"/>
        <v>0</v>
      </c>
      <c r="AB216" s="51">
        <v>216</v>
      </c>
    </row>
    <row r="217" spans="27:28" s="51" customFormat="1" ht="21" customHeight="1" x14ac:dyDescent="0.55000000000000004">
      <c r="AA217" s="51">
        <f t="shared" ca="1" si="25"/>
        <v>0</v>
      </c>
      <c r="AB217" s="51">
        <v>217</v>
      </c>
    </row>
    <row r="218" spans="27:28" s="51" customFormat="1" ht="21" customHeight="1" x14ac:dyDescent="0.55000000000000004">
      <c r="AA218" s="51">
        <f t="shared" ca="1" si="25"/>
        <v>0</v>
      </c>
      <c r="AB218" s="51">
        <v>218</v>
      </c>
    </row>
    <row r="219" spans="27:28" s="51" customFormat="1" ht="21" customHeight="1" x14ac:dyDescent="0.55000000000000004">
      <c r="AA219" s="51">
        <f t="shared" ca="1" si="25"/>
        <v>0</v>
      </c>
      <c r="AB219" s="51">
        <v>219</v>
      </c>
    </row>
    <row r="220" spans="27:28" s="51" customFormat="1" ht="21" customHeight="1" x14ac:dyDescent="0.55000000000000004">
      <c r="AA220" s="51">
        <f t="shared" ca="1" si="25"/>
        <v>0</v>
      </c>
      <c r="AB220" s="51">
        <v>220</v>
      </c>
    </row>
    <row r="221" spans="27:28" s="51" customFormat="1" ht="21" customHeight="1" x14ac:dyDescent="0.55000000000000004">
      <c r="AA221" s="51">
        <f t="shared" ca="1" si="25"/>
        <v>0</v>
      </c>
      <c r="AB221" s="51">
        <v>221</v>
      </c>
    </row>
    <row r="222" spans="27:28" s="51" customFormat="1" ht="21" customHeight="1" x14ac:dyDescent="0.55000000000000004">
      <c r="AA222" s="51">
        <f t="shared" ca="1" si="25"/>
        <v>0</v>
      </c>
      <c r="AB222" s="51">
        <v>222</v>
      </c>
    </row>
    <row r="223" spans="27:28" s="51" customFormat="1" ht="21" customHeight="1" x14ac:dyDescent="0.55000000000000004">
      <c r="AA223" s="51">
        <f t="shared" ca="1" si="25"/>
        <v>0</v>
      </c>
      <c r="AB223" s="51">
        <v>223</v>
      </c>
    </row>
    <row r="224" spans="27:28" s="51" customFormat="1" ht="21" customHeight="1" x14ac:dyDescent="0.55000000000000004">
      <c r="AA224" s="51">
        <f t="shared" ca="1" si="25"/>
        <v>0</v>
      </c>
      <c r="AB224" s="51">
        <v>224</v>
      </c>
    </row>
    <row r="225" spans="27:28" s="51" customFormat="1" ht="21" customHeight="1" x14ac:dyDescent="0.55000000000000004">
      <c r="AA225" s="51">
        <f t="shared" ca="1" si="25"/>
        <v>0</v>
      </c>
      <c r="AB225" s="51">
        <v>225</v>
      </c>
    </row>
    <row r="226" spans="27:28" s="51" customFormat="1" ht="21" customHeight="1" x14ac:dyDescent="0.55000000000000004">
      <c r="AA226" s="51">
        <f t="shared" ca="1" si="25"/>
        <v>0</v>
      </c>
      <c r="AB226" s="51">
        <v>226</v>
      </c>
    </row>
    <row r="227" spans="27:28" s="51" customFormat="1" ht="21" customHeight="1" x14ac:dyDescent="0.55000000000000004">
      <c r="AA227" s="51">
        <f t="shared" ca="1" si="25"/>
        <v>0</v>
      </c>
      <c r="AB227" s="51">
        <v>227</v>
      </c>
    </row>
    <row r="228" spans="27:28" s="51" customFormat="1" ht="21" customHeight="1" x14ac:dyDescent="0.55000000000000004">
      <c r="AA228" s="51">
        <f t="shared" ca="1" si="25"/>
        <v>0</v>
      </c>
      <c r="AB228" s="51">
        <v>228</v>
      </c>
    </row>
    <row r="229" spans="27:28" s="51" customFormat="1" ht="21" customHeight="1" x14ac:dyDescent="0.55000000000000004">
      <c r="AA229" s="51">
        <f t="shared" ca="1" si="25"/>
        <v>0</v>
      </c>
      <c r="AB229" s="51">
        <v>229</v>
      </c>
    </row>
    <row r="230" spans="27:28" s="51" customFormat="1" ht="21" customHeight="1" x14ac:dyDescent="0.55000000000000004">
      <c r="AA230" s="51">
        <f t="shared" ca="1" si="25"/>
        <v>0</v>
      </c>
      <c r="AB230" s="51">
        <v>230</v>
      </c>
    </row>
    <row r="231" spans="27:28" s="51" customFormat="1" ht="21" customHeight="1" x14ac:dyDescent="0.55000000000000004">
      <c r="AA231" s="51">
        <f t="shared" ca="1" si="25"/>
        <v>0</v>
      </c>
      <c r="AB231" s="51">
        <v>231</v>
      </c>
    </row>
    <row r="232" spans="27:28" s="51" customFormat="1" ht="21" customHeight="1" x14ac:dyDescent="0.55000000000000004">
      <c r="AA232" s="51">
        <f t="shared" ca="1" si="25"/>
        <v>0</v>
      </c>
      <c r="AB232" s="51">
        <v>232</v>
      </c>
    </row>
    <row r="233" spans="27:28" s="51" customFormat="1" ht="21" customHeight="1" x14ac:dyDescent="0.55000000000000004">
      <c r="AA233" s="51">
        <f t="shared" ca="1" si="25"/>
        <v>0</v>
      </c>
      <c r="AB233" s="51">
        <v>233</v>
      </c>
    </row>
    <row r="234" spans="27:28" s="51" customFormat="1" ht="21" customHeight="1" x14ac:dyDescent="0.55000000000000004">
      <c r="AA234" s="51">
        <f t="shared" ca="1" si="25"/>
        <v>0</v>
      </c>
      <c r="AB234" s="51">
        <v>234</v>
      </c>
    </row>
    <row r="235" spans="27:28" s="51" customFormat="1" ht="21" customHeight="1" x14ac:dyDescent="0.55000000000000004">
      <c r="AA235" s="51">
        <f t="shared" ca="1" si="25"/>
        <v>0</v>
      </c>
      <c r="AB235" s="51">
        <v>235</v>
      </c>
    </row>
    <row r="236" spans="27:28" s="51" customFormat="1" ht="21" customHeight="1" x14ac:dyDescent="0.55000000000000004">
      <c r="AA236" s="51">
        <f t="shared" ca="1" si="25"/>
        <v>0</v>
      </c>
      <c r="AB236" s="51">
        <v>236</v>
      </c>
    </row>
    <row r="237" spans="27:28" s="51" customFormat="1" ht="21" customHeight="1" x14ac:dyDescent="0.55000000000000004">
      <c r="AA237" s="51">
        <f t="shared" ca="1" si="25"/>
        <v>0</v>
      </c>
      <c r="AB237" s="51">
        <v>237</v>
      </c>
    </row>
    <row r="238" spans="27:28" s="51" customFormat="1" ht="21" customHeight="1" x14ac:dyDescent="0.55000000000000004">
      <c r="AA238" s="51">
        <f t="shared" ca="1" si="25"/>
        <v>0</v>
      </c>
      <c r="AB238" s="51">
        <v>238</v>
      </c>
    </row>
    <row r="239" spans="27:28" s="51" customFormat="1" ht="21" customHeight="1" x14ac:dyDescent="0.55000000000000004">
      <c r="AA239" s="51">
        <f t="shared" ca="1" si="25"/>
        <v>0</v>
      </c>
      <c r="AB239" s="51">
        <v>239</v>
      </c>
    </row>
    <row r="240" spans="27:28" s="51" customFormat="1" ht="21" customHeight="1" x14ac:dyDescent="0.55000000000000004">
      <c r="AA240" s="51">
        <f t="shared" ca="1" si="25"/>
        <v>0</v>
      </c>
      <c r="AB240" s="51">
        <v>240</v>
      </c>
    </row>
    <row r="241" spans="27:28" s="51" customFormat="1" ht="21" customHeight="1" x14ac:dyDescent="0.55000000000000004">
      <c r="AA241" s="51">
        <f t="shared" ca="1" si="25"/>
        <v>0</v>
      </c>
      <c r="AB241" s="51">
        <v>241</v>
      </c>
    </row>
    <row r="242" spans="27:28" s="51" customFormat="1" ht="21" customHeight="1" x14ac:dyDescent="0.55000000000000004">
      <c r="AA242" s="51">
        <f t="shared" ca="1" si="25"/>
        <v>0</v>
      </c>
      <c r="AB242" s="51">
        <v>242</v>
      </c>
    </row>
    <row r="243" spans="27:28" s="51" customFormat="1" ht="21" customHeight="1" x14ac:dyDescent="0.55000000000000004">
      <c r="AA243" s="51">
        <f t="shared" ca="1" si="25"/>
        <v>0</v>
      </c>
      <c r="AB243" s="51">
        <v>243</v>
      </c>
    </row>
    <row r="244" spans="27:28" s="51" customFormat="1" ht="21" customHeight="1" x14ac:dyDescent="0.55000000000000004">
      <c r="AA244" s="51">
        <f t="shared" ca="1" si="25"/>
        <v>0</v>
      </c>
      <c r="AB244" s="51">
        <v>244</v>
      </c>
    </row>
    <row r="245" spans="27:28" s="51" customFormat="1" ht="21" customHeight="1" x14ac:dyDescent="0.55000000000000004">
      <c r="AA245" s="51">
        <f t="shared" ca="1" si="25"/>
        <v>0</v>
      </c>
      <c r="AB245" s="51">
        <v>245</v>
      </c>
    </row>
    <row r="246" spans="27:28" s="51" customFormat="1" ht="21" customHeight="1" x14ac:dyDescent="0.55000000000000004">
      <c r="AA246" s="51">
        <f t="shared" ca="1" si="25"/>
        <v>0</v>
      </c>
      <c r="AB246" s="51">
        <v>246</v>
      </c>
    </row>
    <row r="247" spans="27:28" s="51" customFormat="1" ht="21" customHeight="1" x14ac:dyDescent="0.55000000000000004">
      <c r="AA247" s="51">
        <f t="shared" ca="1" si="25"/>
        <v>0</v>
      </c>
      <c r="AB247" s="51">
        <v>247</v>
      </c>
    </row>
    <row r="248" spans="27:28" s="51" customFormat="1" ht="21" customHeight="1" x14ac:dyDescent="0.55000000000000004">
      <c r="AA248" s="51">
        <f t="shared" ca="1" si="25"/>
        <v>0</v>
      </c>
      <c r="AB248" s="51">
        <v>248</v>
      </c>
    </row>
    <row r="249" spans="27:28" s="51" customFormat="1" ht="21" customHeight="1" x14ac:dyDescent="0.55000000000000004">
      <c r="AA249" s="51">
        <f t="shared" ca="1" si="25"/>
        <v>0</v>
      </c>
      <c r="AB249" s="51">
        <v>249</v>
      </c>
    </row>
    <row r="250" spans="27:28" s="51" customFormat="1" ht="21" customHeight="1" x14ac:dyDescent="0.55000000000000004">
      <c r="AA250" s="51">
        <f t="shared" ca="1" si="25"/>
        <v>0</v>
      </c>
      <c r="AB250" s="51">
        <v>250</v>
      </c>
    </row>
    <row r="251" spans="27:28" s="51" customFormat="1" ht="21" customHeight="1" x14ac:dyDescent="0.55000000000000004">
      <c r="AA251" s="51">
        <f t="shared" ca="1" si="25"/>
        <v>0</v>
      </c>
      <c r="AB251" s="51">
        <v>251</v>
      </c>
    </row>
    <row r="252" spans="27:28" s="51" customFormat="1" ht="21" customHeight="1" x14ac:dyDescent="0.55000000000000004">
      <c r="AA252" s="51">
        <f t="shared" ca="1" si="25"/>
        <v>0</v>
      </c>
      <c r="AB252" s="51">
        <v>252</v>
      </c>
    </row>
    <row r="253" spans="27:28" s="51" customFormat="1" ht="21" customHeight="1" x14ac:dyDescent="0.55000000000000004">
      <c r="AA253" s="51">
        <f t="shared" ca="1" si="25"/>
        <v>0</v>
      </c>
      <c r="AB253" s="51">
        <v>253</v>
      </c>
    </row>
    <row r="254" spans="27:28" ht="21" customHeight="1" x14ac:dyDescent="0.55000000000000004">
      <c r="AA254" s="51">
        <f t="shared" ca="1" si="25"/>
        <v>0</v>
      </c>
      <c r="AB254" s="51">
        <v>254</v>
      </c>
    </row>
    <row r="255" spans="27:28" ht="21" customHeight="1" x14ac:dyDescent="0.55000000000000004">
      <c r="AA255" s="51">
        <f t="shared" ca="1" si="25"/>
        <v>0</v>
      </c>
      <c r="AB255" s="51">
        <v>255</v>
      </c>
    </row>
    <row r="256" spans="27:28" ht="21" customHeight="1" x14ac:dyDescent="0.55000000000000004">
      <c r="AA256" s="51">
        <f t="shared" ca="1" si="25"/>
        <v>0</v>
      </c>
      <c r="AB256" s="51">
        <v>256</v>
      </c>
    </row>
    <row r="257" spans="27:28" ht="21" customHeight="1" x14ac:dyDescent="0.55000000000000004">
      <c r="AA257" s="51">
        <f t="shared" ca="1" si="25"/>
        <v>0</v>
      </c>
      <c r="AB257" s="51">
        <v>257</v>
      </c>
    </row>
    <row r="258" spans="27:28" ht="21" customHeight="1" x14ac:dyDescent="0.55000000000000004">
      <c r="AA258" s="51">
        <f t="shared" ca="1" si="25"/>
        <v>0</v>
      </c>
      <c r="AB258" s="51">
        <v>258</v>
      </c>
    </row>
    <row r="259" spans="27:28" ht="21" customHeight="1" x14ac:dyDescent="0.55000000000000004">
      <c r="AA259" s="51">
        <f t="shared" ca="1" si="25"/>
        <v>0</v>
      </c>
      <c r="AB259" s="51">
        <v>259</v>
      </c>
    </row>
    <row r="260" spans="27:28" ht="21" customHeight="1" x14ac:dyDescent="0.55000000000000004">
      <c r="AA260" s="51">
        <f t="shared" ca="1" si="25"/>
        <v>0</v>
      </c>
      <c r="AB260" s="51">
        <v>260</v>
      </c>
    </row>
    <row r="261" spans="27:28" ht="21" customHeight="1" x14ac:dyDescent="0.55000000000000004">
      <c r="AA261" s="51">
        <f t="shared" ca="1" si="25"/>
        <v>0</v>
      </c>
      <c r="AB261" s="51">
        <v>261</v>
      </c>
    </row>
    <row r="262" spans="27:28" ht="21" customHeight="1" x14ac:dyDescent="0.55000000000000004">
      <c r="AA262" s="51">
        <f t="shared" ca="1" si="25"/>
        <v>0</v>
      </c>
      <c r="AB262" s="51">
        <v>262</v>
      </c>
    </row>
    <row r="263" spans="27:28" ht="21" customHeight="1" x14ac:dyDescent="0.55000000000000004">
      <c r="AA263" s="51">
        <f t="shared" ca="1" si="25"/>
        <v>0</v>
      </c>
      <c r="AB263" s="51">
        <v>263</v>
      </c>
    </row>
    <row r="264" spans="27:28" ht="21" customHeight="1" x14ac:dyDescent="0.55000000000000004">
      <c r="AA264" s="51">
        <f t="shared" ca="1" si="25"/>
        <v>0</v>
      </c>
      <c r="AB264" s="51">
        <v>264</v>
      </c>
    </row>
    <row r="265" spans="27:28" ht="21" customHeight="1" x14ac:dyDescent="0.55000000000000004">
      <c r="AA265" s="51">
        <f t="shared" ca="1" si="25"/>
        <v>0</v>
      </c>
      <c r="AB265" s="51">
        <v>265</v>
      </c>
    </row>
    <row r="266" spans="27:28" ht="21" customHeight="1" x14ac:dyDescent="0.55000000000000004">
      <c r="AA266" s="51">
        <f t="shared" ca="1" si="25"/>
        <v>0</v>
      </c>
      <c r="AB266" s="51">
        <v>266</v>
      </c>
    </row>
    <row r="267" spans="27:28" ht="21" customHeight="1" x14ac:dyDescent="0.55000000000000004">
      <c r="AA267" s="51">
        <f t="shared" ca="1" si="25"/>
        <v>0</v>
      </c>
      <c r="AB267" s="51">
        <v>267</v>
      </c>
    </row>
    <row r="268" spans="27:28" ht="21" customHeight="1" x14ac:dyDescent="0.55000000000000004">
      <c r="AA268" s="51">
        <f t="shared" ca="1" si="25"/>
        <v>0</v>
      </c>
      <c r="AB268" s="51">
        <v>268</v>
      </c>
    </row>
    <row r="269" spans="27:28" ht="21" customHeight="1" x14ac:dyDescent="0.55000000000000004">
      <c r="AA269" s="51">
        <f t="shared" ca="1" si="25"/>
        <v>0</v>
      </c>
      <c r="AB269" s="51">
        <v>269</v>
      </c>
    </row>
    <row r="270" spans="27:28" ht="21" customHeight="1" x14ac:dyDescent="0.55000000000000004">
      <c r="AA270" s="51">
        <f t="shared" ca="1" si="25"/>
        <v>0</v>
      </c>
      <c r="AB270" s="51">
        <v>270</v>
      </c>
    </row>
    <row r="271" spans="27:28" ht="21" customHeight="1" x14ac:dyDescent="0.55000000000000004">
      <c r="AA271" s="51">
        <f t="shared" ca="1" si="25"/>
        <v>0</v>
      </c>
      <c r="AB271" s="51">
        <v>271</v>
      </c>
    </row>
    <row r="272" spans="27:28" ht="21" customHeight="1" x14ac:dyDescent="0.55000000000000004">
      <c r="AA272" s="51">
        <f t="shared" ca="1" si="25"/>
        <v>0</v>
      </c>
      <c r="AB272" s="51">
        <v>272</v>
      </c>
    </row>
    <row r="273" spans="27:28" ht="21" customHeight="1" x14ac:dyDescent="0.55000000000000004">
      <c r="AA273" s="51">
        <f t="shared" ca="1" si="25"/>
        <v>0</v>
      </c>
      <c r="AB273" s="51">
        <v>273</v>
      </c>
    </row>
    <row r="274" spans="27:28" ht="21" customHeight="1" x14ac:dyDescent="0.55000000000000004">
      <c r="AA274" s="51">
        <f t="shared" ref="AA274:AA337" ca="1" si="26">INDIRECT($W$6&amp;"!"&amp;"B"&amp;ROW(B274))</f>
        <v>0</v>
      </c>
      <c r="AB274" s="51">
        <v>274</v>
      </c>
    </row>
    <row r="275" spans="27:28" ht="21" customHeight="1" x14ac:dyDescent="0.55000000000000004">
      <c r="AA275" s="51">
        <f t="shared" ca="1" si="26"/>
        <v>0</v>
      </c>
      <c r="AB275" s="51">
        <v>275</v>
      </c>
    </row>
    <row r="276" spans="27:28" ht="21" customHeight="1" x14ac:dyDescent="0.55000000000000004">
      <c r="AA276" s="51">
        <f t="shared" ca="1" si="26"/>
        <v>0</v>
      </c>
      <c r="AB276" s="51">
        <v>276</v>
      </c>
    </row>
    <row r="277" spans="27:28" ht="21" customHeight="1" x14ac:dyDescent="0.55000000000000004">
      <c r="AA277" s="51">
        <f t="shared" ca="1" si="26"/>
        <v>0</v>
      </c>
      <c r="AB277" s="51">
        <v>277</v>
      </c>
    </row>
    <row r="278" spans="27:28" ht="21" customHeight="1" x14ac:dyDescent="0.55000000000000004">
      <c r="AA278" s="51">
        <f t="shared" ca="1" si="26"/>
        <v>0</v>
      </c>
      <c r="AB278" s="51">
        <v>278</v>
      </c>
    </row>
    <row r="279" spans="27:28" ht="21" customHeight="1" x14ac:dyDescent="0.55000000000000004">
      <c r="AA279" s="51">
        <f t="shared" ca="1" si="26"/>
        <v>0</v>
      </c>
      <c r="AB279" s="51">
        <v>279</v>
      </c>
    </row>
    <row r="280" spans="27:28" ht="21" customHeight="1" x14ac:dyDescent="0.55000000000000004">
      <c r="AA280" s="51">
        <f t="shared" ca="1" si="26"/>
        <v>0</v>
      </c>
      <c r="AB280" s="51">
        <v>280</v>
      </c>
    </row>
    <row r="281" spans="27:28" ht="21" customHeight="1" x14ac:dyDescent="0.55000000000000004">
      <c r="AA281" s="51">
        <f t="shared" ca="1" si="26"/>
        <v>0</v>
      </c>
      <c r="AB281" s="51">
        <v>281</v>
      </c>
    </row>
    <row r="282" spans="27:28" ht="21" customHeight="1" x14ac:dyDescent="0.55000000000000004">
      <c r="AA282" s="51">
        <f t="shared" ca="1" si="26"/>
        <v>0</v>
      </c>
      <c r="AB282" s="51">
        <v>282</v>
      </c>
    </row>
    <row r="283" spans="27:28" ht="21" customHeight="1" x14ac:dyDescent="0.55000000000000004">
      <c r="AA283" s="51">
        <f t="shared" ca="1" si="26"/>
        <v>0</v>
      </c>
      <c r="AB283" s="51">
        <v>283</v>
      </c>
    </row>
    <row r="284" spans="27:28" ht="21" customHeight="1" x14ac:dyDescent="0.55000000000000004">
      <c r="AA284" s="51">
        <f t="shared" ca="1" si="26"/>
        <v>0</v>
      </c>
      <c r="AB284" s="51">
        <v>284</v>
      </c>
    </row>
    <row r="285" spans="27:28" ht="21" customHeight="1" x14ac:dyDescent="0.55000000000000004">
      <c r="AA285" s="51">
        <f t="shared" ca="1" si="26"/>
        <v>0</v>
      </c>
      <c r="AB285" s="51">
        <v>285</v>
      </c>
    </row>
    <row r="286" spans="27:28" ht="21" customHeight="1" x14ac:dyDescent="0.55000000000000004">
      <c r="AA286" s="51">
        <f t="shared" ca="1" si="26"/>
        <v>0</v>
      </c>
      <c r="AB286" s="51">
        <v>286</v>
      </c>
    </row>
    <row r="287" spans="27:28" ht="21" customHeight="1" x14ac:dyDescent="0.55000000000000004">
      <c r="AA287" s="51">
        <f t="shared" ca="1" si="26"/>
        <v>0</v>
      </c>
      <c r="AB287" s="51">
        <v>287</v>
      </c>
    </row>
    <row r="288" spans="27:28" ht="21" customHeight="1" x14ac:dyDescent="0.55000000000000004">
      <c r="AA288" s="51">
        <f t="shared" ca="1" si="26"/>
        <v>0</v>
      </c>
      <c r="AB288" s="51">
        <v>288</v>
      </c>
    </row>
    <row r="289" spans="27:28" ht="21" customHeight="1" x14ac:dyDescent="0.55000000000000004">
      <c r="AA289" s="51">
        <f t="shared" ca="1" si="26"/>
        <v>0</v>
      </c>
      <c r="AB289" s="51">
        <v>289</v>
      </c>
    </row>
    <row r="290" spans="27:28" ht="21" customHeight="1" x14ac:dyDescent="0.55000000000000004">
      <c r="AA290" s="51">
        <f t="shared" ca="1" si="26"/>
        <v>0</v>
      </c>
      <c r="AB290" s="51">
        <v>290</v>
      </c>
    </row>
    <row r="291" spans="27:28" ht="21" customHeight="1" x14ac:dyDescent="0.55000000000000004">
      <c r="AA291" s="51">
        <f t="shared" ca="1" si="26"/>
        <v>0</v>
      </c>
      <c r="AB291" s="51">
        <v>291</v>
      </c>
    </row>
    <row r="292" spans="27:28" ht="21" customHeight="1" x14ac:dyDescent="0.55000000000000004">
      <c r="AA292" s="51">
        <f t="shared" ca="1" si="26"/>
        <v>0</v>
      </c>
      <c r="AB292" s="51">
        <v>292</v>
      </c>
    </row>
    <row r="293" spans="27:28" ht="21" customHeight="1" x14ac:dyDescent="0.55000000000000004">
      <c r="AA293" s="51">
        <f t="shared" ca="1" si="26"/>
        <v>0</v>
      </c>
      <c r="AB293" s="51">
        <v>293</v>
      </c>
    </row>
    <row r="294" spans="27:28" ht="21" customHeight="1" x14ac:dyDescent="0.55000000000000004">
      <c r="AA294" s="51">
        <f t="shared" ca="1" si="26"/>
        <v>0</v>
      </c>
      <c r="AB294" s="51">
        <v>294</v>
      </c>
    </row>
    <row r="295" spans="27:28" ht="21" customHeight="1" x14ac:dyDescent="0.55000000000000004">
      <c r="AA295" s="51">
        <f t="shared" ca="1" si="26"/>
        <v>0</v>
      </c>
      <c r="AB295" s="51">
        <v>295</v>
      </c>
    </row>
    <row r="296" spans="27:28" ht="21" customHeight="1" x14ac:dyDescent="0.55000000000000004">
      <c r="AA296" s="51">
        <f t="shared" ca="1" si="26"/>
        <v>0</v>
      </c>
      <c r="AB296" s="51">
        <v>296</v>
      </c>
    </row>
    <row r="297" spans="27:28" ht="21" customHeight="1" x14ac:dyDescent="0.55000000000000004">
      <c r="AA297" s="51">
        <f t="shared" ca="1" si="26"/>
        <v>0</v>
      </c>
      <c r="AB297" s="51">
        <v>297</v>
      </c>
    </row>
    <row r="298" spans="27:28" ht="21" customHeight="1" x14ac:dyDescent="0.55000000000000004">
      <c r="AA298" s="51">
        <f t="shared" ca="1" si="26"/>
        <v>0</v>
      </c>
      <c r="AB298" s="51">
        <v>298</v>
      </c>
    </row>
    <row r="299" spans="27:28" ht="21" customHeight="1" x14ac:dyDescent="0.55000000000000004">
      <c r="AA299" s="51">
        <f t="shared" ca="1" si="26"/>
        <v>0</v>
      </c>
      <c r="AB299" s="51">
        <v>299</v>
      </c>
    </row>
    <row r="300" spans="27:28" ht="21" customHeight="1" x14ac:dyDescent="0.55000000000000004">
      <c r="AA300" s="51">
        <f t="shared" ca="1" si="26"/>
        <v>0</v>
      </c>
      <c r="AB300" s="51">
        <v>300</v>
      </c>
    </row>
    <row r="301" spans="27:28" ht="21" customHeight="1" x14ac:dyDescent="0.55000000000000004">
      <c r="AA301" s="51">
        <f t="shared" ca="1" si="26"/>
        <v>0</v>
      </c>
      <c r="AB301" s="51">
        <v>301</v>
      </c>
    </row>
    <row r="302" spans="27:28" ht="21" customHeight="1" x14ac:dyDescent="0.55000000000000004">
      <c r="AA302" s="51">
        <f t="shared" ca="1" si="26"/>
        <v>0</v>
      </c>
      <c r="AB302" s="51">
        <v>302</v>
      </c>
    </row>
    <row r="303" spans="27:28" ht="21" customHeight="1" x14ac:dyDescent="0.55000000000000004">
      <c r="AA303" s="51">
        <f t="shared" ca="1" si="26"/>
        <v>0</v>
      </c>
      <c r="AB303" s="51">
        <v>303</v>
      </c>
    </row>
    <row r="304" spans="27:28" ht="21" customHeight="1" x14ac:dyDescent="0.55000000000000004">
      <c r="AA304" s="51">
        <f t="shared" ca="1" si="26"/>
        <v>0</v>
      </c>
      <c r="AB304" s="51">
        <v>304</v>
      </c>
    </row>
    <row r="305" spans="27:28" ht="21" customHeight="1" x14ac:dyDescent="0.55000000000000004">
      <c r="AA305" s="51">
        <f t="shared" ca="1" si="26"/>
        <v>0</v>
      </c>
      <c r="AB305" s="51">
        <v>305</v>
      </c>
    </row>
    <row r="306" spans="27:28" ht="21" customHeight="1" x14ac:dyDescent="0.55000000000000004">
      <c r="AA306" s="51">
        <f t="shared" ca="1" si="26"/>
        <v>0</v>
      </c>
      <c r="AB306" s="51">
        <v>306</v>
      </c>
    </row>
    <row r="307" spans="27:28" ht="21" customHeight="1" x14ac:dyDescent="0.55000000000000004">
      <c r="AA307" s="51">
        <f t="shared" ca="1" si="26"/>
        <v>0</v>
      </c>
      <c r="AB307" s="51">
        <v>307</v>
      </c>
    </row>
    <row r="308" spans="27:28" ht="21" customHeight="1" x14ac:dyDescent="0.55000000000000004">
      <c r="AA308" s="51">
        <f t="shared" ca="1" si="26"/>
        <v>0</v>
      </c>
      <c r="AB308" s="51">
        <v>308</v>
      </c>
    </row>
    <row r="309" spans="27:28" ht="21" customHeight="1" x14ac:dyDescent="0.55000000000000004">
      <c r="AA309" s="51">
        <f t="shared" ca="1" si="26"/>
        <v>0</v>
      </c>
      <c r="AB309" s="51">
        <v>309</v>
      </c>
    </row>
    <row r="310" spans="27:28" ht="21" customHeight="1" x14ac:dyDescent="0.55000000000000004">
      <c r="AA310" s="51">
        <f t="shared" ca="1" si="26"/>
        <v>0</v>
      </c>
      <c r="AB310" s="51">
        <v>310</v>
      </c>
    </row>
    <row r="311" spans="27:28" ht="21" customHeight="1" x14ac:dyDescent="0.55000000000000004">
      <c r="AA311" s="51">
        <f t="shared" ca="1" si="26"/>
        <v>0</v>
      </c>
      <c r="AB311" s="51">
        <v>311</v>
      </c>
    </row>
    <row r="312" spans="27:28" ht="21" customHeight="1" x14ac:dyDescent="0.55000000000000004">
      <c r="AA312" s="51">
        <f t="shared" ca="1" si="26"/>
        <v>0</v>
      </c>
      <c r="AB312" s="51">
        <v>312</v>
      </c>
    </row>
    <row r="313" spans="27:28" ht="21" customHeight="1" x14ac:dyDescent="0.55000000000000004">
      <c r="AA313" s="51">
        <f t="shared" ca="1" si="26"/>
        <v>0</v>
      </c>
      <c r="AB313" s="51">
        <v>313</v>
      </c>
    </row>
    <row r="314" spans="27:28" ht="21" customHeight="1" x14ac:dyDescent="0.55000000000000004">
      <c r="AA314" s="51">
        <f t="shared" ca="1" si="26"/>
        <v>0</v>
      </c>
      <c r="AB314" s="51">
        <v>314</v>
      </c>
    </row>
    <row r="315" spans="27:28" ht="21" customHeight="1" x14ac:dyDescent="0.55000000000000004">
      <c r="AA315" s="51">
        <f t="shared" ca="1" si="26"/>
        <v>0</v>
      </c>
      <c r="AB315" s="51">
        <v>315</v>
      </c>
    </row>
    <row r="316" spans="27:28" ht="21" customHeight="1" x14ac:dyDescent="0.55000000000000004">
      <c r="AA316" s="51">
        <f t="shared" ca="1" si="26"/>
        <v>0</v>
      </c>
      <c r="AB316" s="51">
        <v>316</v>
      </c>
    </row>
    <row r="317" spans="27:28" ht="21" customHeight="1" x14ac:dyDescent="0.55000000000000004">
      <c r="AA317" s="51">
        <f t="shared" ca="1" si="26"/>
        <v>0</v>
      </c>
      <c r="AB317" s="51">
        <v>317</v>
      </c>
    </row>
    <row r="318" spans="27:28" ht="21" customHeight="1" x14ac:dyDescent="0.55000000000000004">
      <c r="AA318" s="51">
        <f t="shared" ca="1" si="26"/>
        <v>0</v>
      </c>
      <c r="AB318" s="51">
        <v>318</v>
      </c>
    </row>
    <row r="319" spans="27:28" ht="21" customHeight="1" x14ac:dyDescent="0.55000000000000004">
      <c r="AA319" s="51">
        <f t="shared" ca="1" si="26"/>
        <v>0</v>
      </c>
      <c r="AB319" s="51">
        <v>319</v>
      </c>
    </row>
    <row r="320" spans="27:28" ht="21" customHeight="1" x14ac:dyDescent="0.55000000000000004">
      <c r="AA320" s="51">
        <f t="shared" ca="1" si="26"/>
        <v>0</v>
      </c>
      <c r="AB320" s="51">
        <v>320</v>
      </c>
    </row>
    <row r="321" spans="27:28" ht="21" customHeight="1" x14ac:dyDescent="0.55000000000000004">
      <c r="AA321" s="51">
        <f t="shared" ca="1" si="26"/>
        <v>0</v>
      </c>
      <c r="AB321" s="51">
        <v>321</v>
      </c>
    </row>
    <row r="322" spans="27:28" ht="21" customHeight="1" x14ac:dyDescent="0.55000000000000004">
      <c r="AA322" s="51">
        <f t="shared" ca="1" si="26"/>
        <v>0</v>
      </c>
      <c r="AB322" s="51">
        <v>322</v>
      </c>
    </row>
    <row r="323" spans="27:28" ht="21" customHeight="1" x14ac:dyDescent="0.55000000000000004">
      <c r="AA323" s="51">
        <f t="shared" ca="1" si="26"/>
        <v>0</v>
      </c>
      <c r="AB323" s="51">
        <v>323</v>
      </c>
    </row>
    <row r="324" spans="27:28" ht="21" customHeight="1" x14ac:dyDescent="0.55000000000000004">
      <c r="AA324" s="51">
        <f t="shared" ca="1" si="26"/>
        <v>0</v>
      </c>
      <c r="AB324" s="51">
        <v>324</v>
      </c>
    </row>
    <row r="325" spans="27:28" ht="21" customHeight="1" x14ac:dyDescent="0.55000000000000004">
      <c r="AA325" s="51">
        <f t="shared" ca="1" si="26"/>
        <v>0</v>
      </c>
      <c r="AB325" s="51">
        <v>325</v>
      </c>
    </row>
    <row r="326" spans="27:28" ht="21" customHeight="1" x14ac:dyDescent="0.55000000000000004">
      <c r="AA326" s="51">
        <f t="shared" ca="1" si="26"/>
        <v>0</v>
      </c>
      <c r="AB326" s="51">
        <v>326</v>
      </c>
    </row>
    <row r="327" spans="27:28" ht="21" customHeight="1" x14ac:dyDescent="0.55000000000000004">
      <c r="AA327" s="51">
        <f t="shared" ca="1" si="26"/>
        <v>0</v>
      </c>
      <c r="AB327" s="51">
        <v>327</v>
      </c>
    </row>
    <row r="328" spans="27:28" ht="21" customHeight="1" x14ac:dyDescent="0.55000000000000004">
      <c r="AA328" s="51">
        <f t="shared" ca="1" si="26"/>
        <v>0</v>
      </c>
      <c r="AB328" s="51">
        <v>328</v>
      </c>
    </row>
    <row r="329" spans="27:28" ht="21" customHeight="1" x14ac:dyDescent="0.55000000000000004">
      <c r="AA329" s="51">
        <f t="shared" ca="1" si="26"/>
        <v>0</v>
      </c>
      <c r="AB329" s="51">
        <v>329</v>
      </c>
    </row>
    <row r="330" spans="27:28" ht="21" customHeight="1" x14ac:dyDescent="0.55000000000000004">
      <c r="AA330" s="51">
        <f t="shared" ca="1" si="26"/>
        <v>0</v>
      </c>
      <c r="AB330" s="51">
        <v>330</v>
      </c>
    </row>
    <row r="331" spans="27:28" ht="21" customHeight="1" x14ac:dyDescent="0.55000000000000004">
      <c r="AA331" s="51">
        <f t="shared" ca="1" si="26"/>
        <v>0</v>
      </c>
      <c r="AB331" s="51">
        <v>331</v>
      </c>
    </row>
    <row r="332" spans="27:28" ht="21" customHeight="1" x14ac:dyDescent="0.55000000000000004">
      <c r="AA332" s="51">
        <f t="shared" ca="1" si="26"/>
        <v>0</v>
      </c>
      <c r="AB332" s="51">
        <v>332</v>
      </c>
    </row>
    <row r="333" spans="27:28" ht="21" customHeight="1" x14ac:dyDescent="0.55000000000000004">
      <c r="AA333" s="51">
        <f t="shared" ca="1" si="26"/>
        <v>0</v>
      </c>
      <c r="AB333" s="51">
        <v>333</v>
      </c>
    </row>
    <row r="334" spans="27:28" ht="21" customHeight="1" x14ac:dyDescent="0.55000000000000004">
      <c r="AA334" s="51">
        <f t="shared" ca="1" si="26"/>
        <v>0</v>
      </c>
      <c r="AB334" s="51">
        <v>334</v>
      </c>
    </row>
    <row r="335" spans="27:28" ht="21" customHeight="1" x14ac:dyDescent="0.55000000000000004">
      <c r="AA335" s="51">
        <f t="shared" ca="1" si="26"/>
        <v>0</v>
      </c>
      <c r="AB335" s="51">
        <v>335</v>
      </c>
    </row>
    <row r="336" spans="27:28" ht="21" customHeight="1" x14ac:dyDescent="0.55000000000000004">
      <c r="AA336" s="51">
        <f t="shared" ca="1" si="26"/>
        <v>0</v>
      </c>
      <c r="AB336" s="51">
        <v>336</v>
      </c>
    </row>
    <row r="337" spans="27:28" ht="21" customHeight="1" x14ac:dyDescent="0.55000000000000004">
      <c r="AA337" s="51">
        <f t="shared" ca="1" si="26"/>
        <v>0</v>
      </c>
      <c r="AB337" s="51">
        <v>337</v>
      </c>
    </row>
    <row r="338" spans="27:28" ht="21" customHeight="1" x14ac:dyDescent="0.55000000000000004">
      <c r="AA338" s="51">
        <f t="shared" ref="AA338:AA401" ca="1" si="27">INDIRECT($W$6&amp;"!"&amp;"B"&amp;ROW(B338))</f>
        <v>0</v>
      </c>
      <c r="AB338" s="51">
        <v>338</v>
      </c>
    </row>
    <row r="339" spans="27:28" ht="21" customHeight="1" x14ac:dyDescent="0.55000000000000004">
      <c r="AA339" s="51">
        <f t="shared" ca="1" si="27"/>
        <v>0</v>
      </c>
      <c r="AB339" s="51">
        <v>339</v>
      </c>
    </row>
    <row r="340" spans="27:28" ht="21" customHeight="1" x14ac:dyDescent="0.55000000000000004">
      <c r="AA340" s="51">
        <f t="shared" ca="1" si="27"/>
        <v>0</v>
      </c>
      <c r="AB340" s="51">
        <v>340</v>
      </c>
    </row>
    <row r="341" spans="27:28" ht="21" customHeight="1" x14ac:dyDescent="0.55000000000000004">
      <c r="AA341" s="51">
        <f t="shared" ca="1" si="27"/>
        <v>0</v>
      </c>
      <c r="AB341" s="51">
        <v>341</v>
      </c>
    </row>
    <row r="342" spans="27:28" ht="21" customHeight="1" x14ac:dyDescent="0.55000000000000004">
      <c r="AA342" s="51">
        <f t="shared" ca="1" si="27"/>
        <v>0</v>
      </c>
      <c r="AB342" s="51">
        <v>342</v>
      </c>
    </row>
    <row r="343" spans="27:28" ht="21" customHeight="1" x14ac:dyDescent="0.55000000000000004">
      <c r="AA343" s="51">
        <f t="shared" ca="1" si="27"/>
        <v>0</v>
      </c>
      <c r="AB343" s="51">
        <v>343</v>
      </c>
    </row>
    <row r="344" spans="27:28" ht="21" customHeight="1" x14ac:dyDescent="0.55000000000000004">
      <c r="AA344" s="51">
        <f t="shared" ca="1" si="27"/>
        <v>0</v>
      </c>
      <c r="AB344" s="51">
        <v>344</v>
      </c>
    </row>
    <row r="345" spans="27:28" ht="21" customHeight="1" x14ac:dyDescent="0.55000000000000004">
      <c r="AA345" s="51">
        <f t="shared" ca="1" si="27"/>
        <v>0</v>
      </c>
      <c r="AB345" s="51">
        <v>345</v>
      </c>
    </row>
    <row r="346" spans="27:28" ht="21" customHeight="1" x14ac:dyDescent="0.55000000000000004">
      <c r="AA346" s="51">
        <f t="shared" ca="1" si="27"/>
        <v>0</v>
      </c>
      <c r="AB346" s="51">
        <v>346</v>
      </c>
    </row>
    <row r="347" spans="27:28" ht="21" customHeight="1" x14ac:dyDescent="0.55000000000000004">
      <c r="AA347" s="51">
        <f t="shared" ca="1" si="27"/>
        <v>0</v>
      </c>
      <c r="AB347" s="51">
        <v>347</v>
      </c>
    </row>
    <row r="348" spans="27:28" ht="21" customHeight="1" x14ac:dyDescent="0.55000000000000004">
      <c r="AA348" s="51">
        <f t="shared" ca="1" si="27"/>
        <v>0</v>
      </c>
      <c r="AB348" s="51">
        <v>348</v>
      </c>
    </row>
    <row r="349" spans="27:28" ht="21" customHeight="1" x14ac:dyDescent="0.55000000000000004">
      <c r="AA349" s="51">
        <f t="shared" ca="1" si="27"/>
        <v>0</v>
      </c>
      <c r="AB349" s="51">
        <v>349</v>
      </c>
    </row>
    <row r="350" spans="27:28" ht="21" customHeight="1" x14ac:dyDescent="0.55000000000000004">
      <c r="AA350" s="51">
        <f t="shared" ca="1" si="27"/>
        <v>0</v>
      </c>
      <c r="AB350" s="51">
        <v>350</v>
      </c>
    </row>
    <row r="351" spans="27:28" ht="21" customHeight="1" x14ac:dyDescent="0.55000000000000004">
      <c r="AA351" s="51">
        <f t="shared" ca="1" si="27"/>
        <v>0</v>
      </c>
      <c r="AB351" s="51">
        <v>351</v>
      </c>
    </row>
    <row r="352" spans="27:28" ht="21" customHeight="1" x14ac:dyDescent="0.55000000000000004">
      <c r="AA352" s="51">
        <f t="shared" ca="1" si="27"/>
        <v>0</v>
      </c>
      <c r="AB352" s="51">
        <v>352</v>
      </c>
    </row>
    <row r="353" spans="27:28" ht="21" customHeight="1" x14ac:dyDescent="0.55000000000000004">
      <c r="AA353" s="51">
        <f t="shared" ca="1" si="27"/>
        <v>0</v>
      </c>
      <c r="AB353" s="51">
        <v>353</v>
      </c>
    </row>
    <row r="354" spans="27:28" ht="21" customHeight="1" x14ac:dyDescent="0.55000000000000004">
      <c r="AA354" s="51">
        <f t="shared" ca="1" si="27"/>
        <v>0</v>
      </c>
      <c r="AB354" s="51">
        <v>354</v>
      </c>
    </row>
    <row r="355" spans="27:28" ht="21" customHeight="1" x14ac:dyDescent="0.55000000000000004">
      <c r="AA355" s="51">
        <f t="shared" ca="1" si="27"/>
        <v>0</v>
      </c>
      <c r="AB355" s="51">
        <v>355</v>
      </c>
    </row>
    <row r="356" spans="27:28" ht="21" customHeight="1" x14ac:dyDescent="0.55000000000000004">
      <c r="AA356" s="51">
        <f t="shared" ca="1" si="27"/>
        <v>0</v>
      </c>
      <c r="AB356" s="51">
        <v>356</v>
      </c>
    </row>
    <row r="357" spans="27:28" ht="21" customHeight="1" x14ac:dyDescent="0.55000000000000004">
      <c r="AA357" s="51">
        <f t="shared" ca="1" si="27"/>
        <v>0</v>
      </c>
      <c r="AB357" s="51">
        <v>357</v>
      </c>
    </row>
    <row r="358" spans="27:28" ht="21" customHeight="1" x14ac:dyDescent="0.55000000000000004">
      <c r="AA358" s="51">
        <f t="shared" ca="1" si="27"/>
        <v>0</v>
      </c>
      <c r="AB358" s="51">
        <v>358</v>
      </c>
    </row>
    <row r="359" spans="27:28" ht="21" customHeight="1" x14ac:dyDescent="0.55000000000000004">
      <c r="AA359" s="51">
        <f t="shared" ca="1" si="27"/>
        <v>0</v>
      </c>
      <c r="AB359" s="51">
        <v>359</v>
      </c>
    </row>
    <row r="360" spans="27:28" ht="21" customHeight="1" x14ac:dyDescent="0.55000000000000004">
      <c r="AA360" s="51">
        <f t="shared" ca="1" si="27"/>
        <v>0</v>
      </c>
      <c r="AB360" s="51">
        <v>360</v>
      </c>
    </row>
    <row r="361" spans="27:28" ht="21" customHeight="1" x14ac:dyDescent="0.55000000000000004">
      <c r="AA361" s="51">
        <f t="shared" ca="1" si="27"/>
        <v>0</v>
      </c>
      <c r="AB361" s="51">
        <v>361</v>
      </c>
    </row>
    <row r="362" spans="27:28" ht="21" customHeight="1" x14ac:dyDescent="0.55000000000000004">
      <c r="AA362" s="51">
        <f t="shared" ca="1" si="27"/>
        <v>0</v>
      </c>
      <c r="AB362" s="51">
        <v>362</v>
      </c>
    </row>
    <row r="363" spans="27:28" ht="21" customHeight="1" x14ac:dyDescent="0.55000000000000004">
      <c r="AA363" s="51">
        <f t="shared" ca="1" si="27"/>
        <v>0</v>
      </c>
      <c r="AB363" s="51">
        <v>363</v>
      </c>
    </row>
    <row r="364" spans="27:28" ht="21" customHeight="1" x14ac:dyDescent="0.55000000000000004">
      <c r="AA364" s="51">
        <f t="shared" ca="1" si="27"/>
        <v>0</v>
      </c>
      <c r="AB364" s="51">
        <v>364</v>
      </c>
    </row>
    <row r="365" spans="27:28" ht="21" customHeight="1" x14ac:dyDescent="0.55000000000000004">
      <c r="AA365" s="51">
        <f t="shared" ca="1" si="27"/>
        <v>0</v>
      </c>
      <c r="AB365" s="51">
        <v>365</v>
      </c>
    </row>
    <row r="366" spans="27:28" ht="21" customHeight="1" x14ac:dyDescent="0.55000000000000004">
      <c r="AA366" s="51">
        <f t="shared" ca="1" si="27"/>
        <v>0</v>
      </c>
      <c r="AB366" s="51">
        <v>366</v>
      </c>
    </row>
    <row r="367" spans="27:28" ht="21" customHeight="1" x14ac:dyDescent="0.55000000000000004">
      <c r="AA367" s="51">
        <f t="shared" ca="1" si="27"/>
        <v>0</v>
      </c>
      <c r="AB367" s="51">
        <v>367</v>
      </c>
    </row>
    <row r="368" spans="27:28" ht="21" customHeight="1" x14ac:dyDescent="0.55000000000000004">
      <c r="AA368" s="51">
        <f t="shared" ca="1" si="27"/>
        <v>0</v>
      </c>
      <c r="AB368" s="51">
        <v>368</v>
      </c>
    </row>
    <row r="369" spans="27:28" ht="21" customHeight="1" x14ac:dyDescent="0.55000000000000004">
      <c r="AA369" s="51">
        <f t="shared" ca="1" si="27"/>
        <v>0</v>
      </c>
      <c r="AB369" s="51">
        <v>369</v>
      </c>
    </row>
    <row r="370" spans="27:28" ht="21" customHeight="1" x14ac:dyDescent="0.55000000000000004">
      <c r="AA370" s="51">
        <f t="shared" ca="1" si="27"/>
        <v>0</v>
      </c>
      <c r="AB370" s="51">
        <v>370</v>
      </c>
    </row>
    <row r="371" spans="27:28" ht="21" customHeight="1" x14ac:dyDescent="0.55000000000000004">
      <c r="AA371" s="51">
        <f t="shared" ca="1" si="27"/>
        <v>0</v>
      </c>
      <c r="AB371" s="51">
        <v>371</v>
      </c>
    </row>
    <row r="372" spans="27:28" ht="21" customHeight="1" x14ac:dyDescent="0.55000000000000004">
      <c r="AA372" s="51">
        <f t="shared" ca="1" si="27"/>
        <v>0</v>
      </c>
      <c r="AB372" s="51">
        <v>372</v>
      </c>
    </row>
    <row r="373" spans="27:28" ht="21" customHeight="1" x14ac:dyDescent="0.55000000000000004">
      <c r="AA373" s="51">
        <f t="shared" ca="1" si="27"/>
        <v>0</v>
      </c>
      <c r="AB373" s="51">
        <v>373</v>
      </c>
    </row>
    <row r="374" spans="27:28" ht="21" customHeight="1" x14ac:dyDescent="0.55000000000000004">
      <c r="AA374" s="51">
        <f t="shared" ca="1" si="27"/>
        <v>0</v>
      </c>
      <c r="AB374" s="51">
        <v>374</v>
      </c>
    </row>
    <row r="375" spans="27:28" ht="21" customHeight="1" x14ac:dyDescent="0.55000000000000004">
      <c r="AA375" s="51">
        <f t="shared" ca="1" si="27"/>
        <v>0</v>
      </c>
      <c r="AB375" s="51">
        <v>375</v>
      </c>
    </row>
    <row r="376" spans="27:28" ht="21" customHeight="1" x14ac:dyDescent="0.55000000000000004">
      <c r="AA376" s="51">
        <f t="shared" ca="1" si="27"/>
        <v>0</v>
      </c>
      <c r="AB376" s="51">
        <v>376</v>
      </c>
    </row>
    <row r="377" spans="27:28" ht="21" customHeight="1" x14ac:dyDescent="0.55000000000000004">
      <c r="AA377" s="51">
        <f t="shared" ca="1" si="27"/>
        <v>0</v>
      </c>
      <c r="AB377" s="51">
        <v>377</v>
      </c>
    </row>
    <row r="378" spans="27:28" ht="21" customHeight="1" x14ac:dyDescent="0.55000000000000004">
      <c r="AA378" s="51">
        <f t="shared" ca="1" si="27"/>
        <v>0</v>
      </c>
      <c r="AB378" s="51">
        <v>378</v>
      </c>
    </row>
    <row r="379" spans="27:28" ht="21" customHeight="1" x14ac:dyDescent="0.55000000000000004">
      <c r="AA379" s="51">
        <f t="shared" ca="1" si="27"/>
        <v>0</v>
      </c>
      <c r="AB379" s="51">
        <v>379</v>
      </c>
    </row>
    <row r="380" spans="27:28" ht="21" customHeight="1" x14ac:dyDescent="0.55000000000000004">
      <c r="AA380" s="51">
        <f t="shared" ca="1" si="27"/>
        <v>0</v>
      </c>
      <c r="AB380" s="51">
        <v>380</v>
      </c>
    </row>
    <row r="381" spans="27:28" ht="21" customHeight="1" x14ac:dyDescent="0.55000000000000004">
      <c r="AA381" s="51">
        <f t="shared" ca="1" si="27"/>
        <v>0</v>
      </c>
      <c r="AB381" s="51">
        <v>381</v>
      </c>
    </row>
    <row r="382" spans="27:28" ht="21" customHeight="1" x14ac:dyDescent="0.55000000000000004">
      <c r="AA382" s="51">
        <f t="shared" ca="1" si="27"/>
        <v>0</v>
      </c>
      <c r="AB382" s="51">
        <v>382</v>
      </c>
    </row>
    <row r="383" spans="27:28" ht="21" customHeight="1" x14ac:dyDescent="0.55000000000000004">
      <c r="AA383" s="51">
        <f t="shared" ca="1" si="27"/>
        <v>0</v>
      </c>
      <c r="AB383" s="51">
        <v>383</v>
      </c>
    </row>
    <row r="384" spans="27:28" ht="21" customHeight="1" x14ac:dyDescent="0.55000000000000004">
      <c r="AA384" s="51">
        <f t="shared" ca="1" si="27"/>
        <v>0</v>
      </c>
      <c r="AB384" s="51">
        <v>384</v>
      </c>
    </row>
    <row r="385" spans="27:28" ht="21" customHeight="1" x14ac:dyDescent="0.55000000000000004">
      <c r="AA385" s="51">
        <f t="shared" ca="1" si="27"/>
        <v>0</v>
      </c>
      <c r="AB385" s="51">
        <v>385</v>
      </c>
    </row>
    <row r="386" spans="27:28" ht="21" customHeight="1" x14ac:dyDescent="0.55000000000000004">
      <c r="AA386" s="51">
        <f t="shared" ca="1" si="27"/>
        <v>0</v>
      </c>
      <c r="AB386" s="51">
        <v>386</v>
      </c>
    </row>
    <row r="387" spans="27:28" ht="21" customHeight="1" x14ac:dyDescent="0.55000000000000004">
      <c r="AA387" s="51">
        <f t="shared" ca="1" si="27"/>
        <v>0</v>
      </c>
      <c r="AB387" s="51">
        <v>387</v>
      </c>
    </row>
    <row r="388" spans="27:28" ht="21" customHeight="1" x14ac:dyDescent="0.55000000000000004">
      <c r="AA388" s="51">
        <f t="shared" ca="1" si="27"/>
        <v>0</v>
      </c>
      <c r="AB388" s="51">
        <v>388</v>
      </c>
    </row>
    <row r="389" spans="27:28" ht="21" customHeight="1" x14ac:dyDescent="0.55000000000000004">
      <c r="AA389" s="51">
        <f t="shared" ca="1" si="27"/>
        <v>0</v>
      </c>
      <c r="AB389" s="51">
        <v>389</v>
      </c>
    </row>
    <row r="390" spans="27:28" ht="21" customHeight="1" x14ac:dyDescent="0.55000000000000004">
      <c r="AA390" s="51">
        <f t="shared" ca="1" si="27"/>
        <v>0</v>
      </c>
      <c r="AB390" s="51">
        <v>390</v>
      </c>
    </row>
    <row r="391" spans="27:28" ht="21" customHeight="1" x14ac:dyDescent="0.55000000000000004">
      <c r="AA391" s="51">
        <f t="shared" ca="1" si="27"/>
        <v>0</v>
      </c>
      <c r="AB391" s="51">
        <v>391</v>
      </c>
    </row>
    <row r="392" spans="27:28" ht="21" customHeight="1" x14ac:dyDescent="0.55000000000000004">
      <c r="AA392" s="51">
        <f t="shared" ca="1" si="27"/>
        <v>0</v>
      </c>
      <c r="AB392" s="51">
        <v>392</v>
      </c>
    </row>
    <row r="393" spans="27:28" ht="21" customHeight="1" x14ac:dyDescent="0.55000000000000004">
      <c r="AA393" s="51">
        <f t="shared" ca="1" si="27"/>
        <v>0</v>
      </c>
      <c r="AB393" s="51">
        <v>393</v>
      </c>
    </row>
    <row r="394" spans="27:28" ht="21" customHeight="1" x14ac:dyDescent="0.55000000000000004">
      <c r="AA394" s="51">
        <f t="shared" ca="1" si="27"/>
        <v>0</v>
      </c>
      <c r="AB394" s="51">
        <v>394</v>
      </c>
    </row>
    <row r="395" spans="27:28" ht="21" customHeight="1" x14ac:dyDescent="0.55000000000000004">
      <c r="AA395" s="51">
        <f t="shared" ca="1" si="27"/>
        <v>0</v>
      </c>
      <c r="AB395" s="51">
        <v>395</v>
      </c>
    </row>
    <row r="396" spans="27:28" ht="21" customHeight="1" x14ac:dyDescent="0.55000000000000004">
      <c r="AA396" s="51">
        <f t="shared" ca="1" si="27"/>
        <v>0</v>
      </c>
      <c r="AB396" s="51">
        <v>396</v>
      </c>
    </row>
    <row r="397" spans="27:28" ht="21" customHeight="1" x14ac:dyDescent="0.55000000000000004">
      <c r="AA397" s="51">
        <f t="shared" ca="1" si="27"/>
        <v>0</v>
      </c>
      <c r="AB397" s="51">
        <v>397</v>
      </c>
    </row>
    <row r="398" spans="27:28" ht="21" customHeight="1" x14ac:dyDescent="0.55000000000000004">
      <c r="AA398" s="51">
        <f t="shared" ca="1" si="27"/>
        <v>0</v>
      </c>
      <c r="AB398" s="51">
        <v>398</v>
      </c>
    </row>
    <row r="399" spans="27:28" ht="21" customHeight="1" x14ac:dyDescent="0.55000000000000004">
      <c r="AA399" s="51">
        <f t="shared" ca="1" si="27"/>
        <v>0</v>
      </c>
      <c r="AB399" s="51">
        <v>399</v>
      </c>
    </row>
    <row r="400" spans="27:28" ht="21" customHeight="1" x14ac:dyDescent="0.55000000000000004">
      <c r="AA400" s="51">
        <f t="shared" ca="1" si="27"/>
        <v>0</v>
      </c>
      <c r="AB400" s="51">
        <v>400</v>
      </c>
    </row>
    <row r="401" spans="27:28" ht="21" customHeight="1" x14ac:dyDescent="0.55000000000000004">
      <c r="AA401" s="51">
        <f t="shared" ca="1" si="27"/>
        <v>0</v>
      </c>
      <c r="AB401" s="51">
        <v>401</v>
      </c>
    </row>
    <row r="402" spans="27:28" ht="21" customHeight="1" x14ac:dyDescent="0.55000000000000004">
      <c r="AA402" s="51">
        <f t="shared" ref="AA402:AA465" ca="1" si="28">INDIRECT($W$6&amp;"!"&amp;"B"&amp;ROW(B402))</f>
        <v>0</v>
      </c>
      <c r="AB402" s="51">
        <v>402</v>
      </c>
    </row>
    <row r="403" spans="27:28" ht="21" customHeight="1" x14ac:dyDescent="0.55000000000000004">
      <c r="AA403" s="51">
        <f t="shared" ca="1" si="28"/>
        <v>0</v>
      </c>
      <c r="AB403" s="51">
        <v>403</v>
      </c>
    </row>
    <row r="404" spans="27:28" ht="21" customHeight="1" x14ac:dyDescent="0.55000000000000004">
      <c r="AA404" s="51">
        <f t="shared" ca="1" si="28"/>
        <v>0</v>
      </c>
      <c r="AB404" s="51">
        <v>404</v>
      </c>
    </row>
    <row r="405" spans="27:28" ht="21" customHeight="1" x14ac:dyDescent="0.55000000000000004">
      <c r="AA405" s="51">
        <f t="shared" ca="1" si="28"/>
        <v>0</v>
      </c>
      <c r="AB405" s="51">
        <v>405</v>
      </c>
    </row>
    <row r="406" spans="27:28" ht="21" customHeight="1" x14ac:dyDescent="0.55000000000000004">
      <c r="AA406" s="51">
        <f t="shared" ca="1" si="28"/>
        <v>0</v>
      </c>
      <c r="AB406" s="51">
        <v>406</v>
      </c>
    </row>
    <row r="407" spans="27:28" ht="21" customHeight="1" x14ac:dyDescent="0.55000000000000004">
      <c r="AA407" s="51">
        <f t="shared" ca="1" si="28"/>
        <v>0</v>
      </c>
      <c r="AB407" s="51">
        <v>407</v>
      </c>
    </row>
    <row r="408" spans="27:28" ht="21" customHeight="1" x14ac:dyDescent="0.55000000000000004">
      <c r="AA408" s="51">
        <f t="shared" ca="1" si="28"/>
        <v>0</v>
      </c>
      <c r="AB408" s="51">
        <v>408</v>
      </c>
    </row>
    <row r="409" spans="27:28" ht="21" customHeight="1" x14ac:dyDescent="0.55000000000000004">
      <c r="AA409" s="51">
        <f t="shared" ca="1" si="28"/>
        <v>0</v>
      </c>
      <c r="AB409" s="51">
        <v>409</v>
      </c>
    </row>
    <row r="410" spans="27:28" ht="21" customHeight="1" x14ac:dyDescent="0.55000000000000004">
      <c r="AA410" s="51">
        <f t="shared" ca="1" si="28"/>
        <v>0</v>
      </c>
      <c r="AB410" s="51">
        <v>410</v>
      </c>
    </row>
    <row r="411" spans="27:28" ht="21" customHeight="1" x14ac:dyDescent="0.55000000000000004">
      <c r="AA411" s="51">
        <f t="shared" ca="1" si="28"/>
        <v>0</v>
      </c>
      <c r="AB411" s="51">
        <v>411</v>
      </c>
    </row>
    <row r="412" spans="27:28" ht="21" customHeight="1" x14ac:dyDescent="0.55000000000000004">
      <c r="AA412" s="51">
        <f t="shared" ca="1" si="28"/>
        <v>0</v>
      </c>
      <c r="AB412" s="51">
        <v>412</v>
      </c>
    </row>
    <row r="413" spans="27:28" ht="21" customHeight="1" x14ac:dyDescent="0.55000000000000004">
      <c r="AA413" s="51">
        <f t="shared" ca="1" si="28"/>
        <v>0</v>
      </c>
      <c r="AB413" s="51">
        <v>413</v>
      </c>
    </row>
    <row r="414" spans="27:28" ht="21" customHeight="1" x14ac:dyDescent="0.55000000000000004">
      <c r="AA414" s="51">
        <f t="shared" ca="1" si="28"/>
        <v>0</v>
      </c>
      <c r="AB414" s="51">
        <v>414</v>
      </c>
    </row>
    <row r="415" spans="27:28" ht="21" customHeight="1" x14ac:dyDescent="0.55000000000000004">
      <c r="AA415" s="51">
        <f t="shared" ca="1" si="28"/>
        <v>0</v>
      </c>
      <c r="AB415" s="51">
        <v>415</v>
      </c>
    </row>
    <row r="416" spans="27:28" ht="21" customHeight="1" x14ac:dyDescent="0.55000000000000004">
      <c r="AA416" s="51">
        <f t="shared" ca="1" si="28"/>
        <v>0</v>
      </c>
      <c r="AB416" s="51">
        <v>416</v>
      </c>
    </row>
    <row r="417" spans="27:28" ht="21" customHeight="1" x14ac:dyDescent="0.55000000000000004">
      <c r="AA417" s="51">
        <f t="shared" ca="1" si="28"/>
        <v>0</v>
      </c>
      <c r="AB417" s="51">
        <v>417</v>
      </c>
    </row>
    <row r="418" spans="27:28" ht="21" customHeight="1" x14ac:dyDescent="0.55000000000000004">
      <c r="AA418" s="51">
        <f t="shared" ca="1" si="28"/>
        <v>0</v>
      </c>
      <c r="AB418" s="51">
        <v>418</v>
      </c>
    </row>
    <row r="419" spans="27:28" ht="21" customHeight="1" x14ac:dyDescent="0.55000000000000004">
      <c r="AA419" s="51">
        <f t="shared" ca="1" si="28"/>
        <v>0</v>
      </c>
      <c r="AB419" s="51">
        <v>419</v>
      </c>
    </row>
    <row r="420" spans="27:28" ht="21" customHeight="1" x14ac:dyDescent="0.55000000000000004">
      <c r="AA420" s="51">
        <f t="shared" ca="1" si="28"/>
        <v>0</v>
      </c>
      <c r="AB420" s="51">
        <v>420</v>
      </c>
    </row>
    <row r="421" spans="27:28" ht="21" customHeight="1" x14ac:dyDescent="0.55000000000000004">
      <c r="AA421" s="51">
        <f t="shared" ca="1" si="28"/>
        <v>0</v>
      </c>
      <c r="AB421" s="51">
        <v>421</v>
      </c>
    </row>
    <row r="422" spans="27:28" ht="21" customHeight="1" x14ac:dyDescent="0.55000000000000004">
      <c r="AA422" s="51">
        <f t="shared" ca="1" si="28"/>
        <v>0</v>
      </c>
      <c r="AB422" s="51">
        <v>422</v>
      </c>
    </row>
    <row r="423" spans="27:28" ht="21" customHeight="1" x14ac:dyDescent="0.55000000000000004">
      <c r="AA423" s="51">
        <f t="shared" ca="1" si="28"/>
        <v>0</v>
      </c>
      <c r="AB423" s="51">
        <v>423</v>
      </c>
    </row>
    <row r="424" spans="27:28" ht="21" customHeight="1" x14ac:dyDescent="0.55000000000000004">
      <c r="AA424" s="51">
        <f t="shared" ca="1" si="28"/>
        <v>0</v>
      </c>
      <c r="AB424" s="51">
        <v>424</v>
      </c>
    </row>
    <row r="425" spans="27:28" ht="21" customHeight="1" x14ac:dyDescent="0.55000000000000004">
      <c r="AA425" s="51">
        <f t="shared" ca="1" si="28"/>
        <v>0</v>
      </c>
      <c r="AB425" s="51">
        <v>425</v>
      </c>
    </row>
    <row r="426" spans="27:28" ht="21" customHeight="1" x14ac:dyDescent="0.55000000000000004">
      <c r="AA426" s="51">
        <f t="shared" ca="1" si="28"/>
        <v>0</v>
      </c>
      <c r="AB426" s="51">
        <v>426</v>
      </c>
    </row>
    <row r="427" spans="27:28" ht="21" customHeight="1" x14ac:dyDescent="0.55000000000000004">
      <c r="AA427" s="51">
        <f t="shared" ca="1" si="28"/>
        <v>0</v>
      </c>
      <c r="AB427" s="51">
        <v>427</v>
      </c>
    </row>
    <row r="428" spans="27:28" ht="21" customHeight="1" x14ac:dyDescent="0.55000000000000004">
      <c r="AA428" s="51">
        <f t="shared" ca="1" si="28"/>
        <v>0</v>
      </c>
      <c r="AB428" s="51">
        <v>428</v>
      </c>
    </row>
    <row r="429" spans="27:28" ht="21" customHeight="1" x14ac:dyDescent="0.55000000000000004">
      <c r="AA429" s="51">
        <f t="shared" ca="1" si="28"/>
        <v>0</v>
      </c>
      <c r="AB429" s="51">
        <v>429</v>
      </c>
    </row>
    <row r="430" spans="27:28" ht="21" customHeight="1" x14ac:dyDescent="0.55000000000000004">
      <c r="AA430" s="51">
        <f t="shared" ca="1" si="28"/>
        <v>0</v>
      </c>
      <c r="AB430" s="51">
        <v>430</v>
      </c>
    </row>
    <row r="431" spans="27:28" ht="21" customHeight="1" x14ac:dyDescent="0.55000000000000004">
      <c r="AA431" s="51">
        <f t="shared" ca="1" si="28"/>
        <v>0</v>
      </c>
      <c r="AB431" s="51">
        <v>431</v>
      </c>
    </row>
    <row r="432" spans="27:28" ht="21" customHeight="1" x14ac:dyDescent="0.55000000000000004">
      <c r="AA432" s="51">
        <f t="shared" ca="1" si="28"/>
        <v>0</v>
      </c>
      <c r="AB432" s="51">
        <v>432</v>
      </c>
    </row>
    <row r="433" spans="27:28" ht="21" customHeight="1" x14ac:dyDescent="0.55000000000000004">
      <c r="AA433" s="51">
        <f t="shared" ca="1" si="28"/>
        <v>0</v>
      </c>
      <c r="AB433" s="51">
        <v>433</v>
      </c>
    </row>
    <row r="434" spans="27:28" ht="21" customHeight="1" x14ac:dyDescent="0.55000000000000004">
      <c r="AA434" s="51">
        <f t="shared" ca="1" si="28"/>
        <v>0</v>
      </c>
      <c r="AB434" s="51">
        <v>434</v>
      </c>
    </row>
    <row r="435" spans="27:28" ht="21" customHeight="1" x14ac:dyDescent="0.55000000000000004">
      <c r="AA435" s="51">
        <f t="shared" ca="1" si="28"/>
        <v>0</v>
      </c>
      <c r="AB435" s="51">
        <v>435</v>
      </c>
    </row>
    <row r="436" spans="27:28" ht="21" customHeight="1" x14ac:dyDescent="0.55000000000000004">
      <c r="AA436" s="51">
        <f t="shared" ca="1" si="28"/>
        <v>0</v>
      </c>
      <c r="AB436" s="51">
        <v>436</v>
      </c>
    </row>
    <row r="437" spans="27:28" ht="21" customHeight="1" x14ac:dyDescent="0.55000000000000004">
      <c r="AA437" s="51">
        <f t="shared" ca="1" si="28"/>
        <v>0</v>
      </c>
      <c r="AB437" s="51">
        <v>437</v>
      </c>
    </row>
    <row r="438" spans="27:28" ht="21" customHeight="1" x14ac:dyDescent="0.55000000000000004">
      <c r="AA438" s="51">
        <f t="shared" ca="1" si="28"/>
        <v>0</v>
      </c>
      <c r="AB438" s="51">
        <v>438</v>
      </c>
    </row>
    <row r="439" spans="27:28" ht="21" customHeight="1" x14ac:dyDescent="0.55000000000000004">
      <c r="AA439" s="51">
        <f t="shared" ca="1" si="28"/>
        <v>0</v>
      </c>
      <c r="AB439" s="51">
        <v>439</v>
      </c>
    </row>
    <row r="440" spans="27:28" ht="21" customHeight="1" x14ac:dyDescent="0.55000000000000004">
      <c r="AA440" s="51">
        <f t="shared" ca="1" si="28"/>
        <v>0</v>
      </c>
      <c r="AB440" s="51">
        <v>440</v>
      </c>
    </row>
    <row r="441" spans="27:28" ht="21" customHeight="1" x14ac:dyDescent="0.55000000000000004">
      <c r="AA441" s="51">
        <f t="shared" ca="1" si="28"/>
        <v>0</v>
      </c>
      <c r="AB441" s="51">
        <v>441</v>
      </c>
    </row>
    <row r="442" spans="27:28" ht="21" customHeight="1" x14ac:dyDescent="0.55000000000000004">
      <c r="AA442" s="51">
        <f t="shared" ca="1" si="28"/>
        <v>0</v>
      </c>
      <c r="AB442" s="51">
        <v>442</v>
      </c>
    </row>
    <row r="443" spans="27:28" ht="21" customHeight="1" x14ac:dyDescent="0.55000000000000004">
      <c r="AA443" s="51">
        <f t="shared" ca="1" si="28"/>
        <v>0</v>
      </c>
      <c r="AB443" s="51">
        <v>443</v>
      </c>
    </row>
    <row r="444" spans="27:28" ht="21" customHeight="1" x14ac:dyDescent="0.55000000000000004">
      <c r="AA444" s="51">
        <f t="shared" ca="1" si="28"/>
        <v>0</v>
      </c>
      <c r="AB444" s="51">
        <v>444</v>
      </c>
    </row>
    <row r="445" spans="27:28" ht="21" customHeight="1" x14ac:dyDescent="0.55000000000000004">
      <c r="AA445" s="51">
        <f t="shared" ca="1" si="28"/>
        <v>0</v>
      </c>
      <c r="AB445" s="51">
        <v>445</v>
      </c>
    </row>
    <row r="446" spans="27:28" ht="21" customHeight="1" x14ac:dyDescent="0.55000000000000004">
      <c r="AA446" s="51">
        <f t="shared" ca="1" si="28"/>
        <v>0</v>
      </c>
      <c r="AB446" s="51">
        <v>446</v>
      </c>
    </row>
    <row r="447" spans="27:28" ht="21" customHeight="1" x14ac:dyDescent="0.55000000000000004">
      <c r="AA447" s="51">
        <f t="shared" ca="1" si="28"/>
        <v>0</v>
      </c>
      <c r="AB447" s="51">
        <v>447</v>
      </c>
    </row>
    <row r="448" spans="27:28" ht="21" customHeight="1" x14ac:dyDescent="0.55000000000000004">
      <c r="AA448" s="51">
        <f t="shared" ca="1" si="28"/>
        <v>0</v>
      </c>
      <c r="AB448" s="51">
        <v>448</v>
      </c>
    </row>
    <row r="449" spans="27:28" ht="21" customHeight="1" x14ac:dyDescent="0.55000000000000004">
      <c r="AA449" s="51">
        <f t="shared" ca="1" si="28"/>
        <v>0</v>
      </c>
      <c r="AB449" s="51">
        <v>449</v>
      </c>
    </row>
    <row r="450" spans="27:28" ht="21" customHeight="1" x14ac:dyDescent="0.55000000000000004">
      <c r="AA450" s="51">
        <f t="shared" ca="1" si="28"/>
        <v>0</v>
      </c>
      <c r="AB450" s="51">
        <v>450</v>
      </c>
    </row>
    <row r="451" spans="27:28" ht="21" customHeight="1" x14ac:dyDescent="0.55000000000000004">
      <c r="AA451" s="51">
        <f t="shared" ca="1" si="28"/>
        <v>0</v>
      </c>
      <c r="AB451" s="51">
        <v>451</v>
      </c>
    </row>
    <row r="452" spans="27:28" ht="21" customHeight="1" x14ac:dyDescent="0.55000000000000004">
      <c r="AA452" s="51">
        <f t="shared" ca="1" si="28"/>
        <v>0</v>
      </c>
      <c r="AB452" s="51">
        <v>452</v>
      </c>
    </row>
    <row r="453" spans="27:28" ht="21" customHeight="1" x14ac:dyDescent="0.55000000000000004">
      <c r="AA453" s="51">
        <f t="shared" ca="1" si="28"/>
        <v>0</v>
      </c>
      <c r="AB453" s="51">
        <v>453</v>
      </c>
    </row>
    <row r="454" spans="27:28" ht="21" customHeight="1" x14ac:dyDescent="0.55000000000000004">
      <c r="AA454" s="51">
        <f t="shared" ca="1" si="28"/>
        <v>0</v>
      </c>
      <c r="AB454" s="51">
        <v>454</v>
      </c>
    </row>
    <row r="455" spans="27:28" ht="21" customHeight="1" x14ac:dyDescent="0.55000000000000004">
      <c r="AA455" s="51">
        <f t="shared" ca="1" si="28"/>
        <v>0</v>
      </c>
      <c r="AB455" s="51">
        <v>455</v>
      </c>
    </row>
    <row r="456" spans="27:28" ht="21" customHeight="1" x14ac:dyDescent="0.55000000000000004">
      <c r="AA456" s="51">
        <f t="shared" ca="1" si="28"/>
        <v>0</v>
      </c>
      <c r="AB456" s="51">
        <v>456</v>
      </c>
    </row>
    <row r="457" spans="27:28" ht="21" customHeight="1" x14ac:dyDescent="0.55000000000000004">
      <c r="AA457" s="51">
        <f t="shared" ca="1" si="28"/>
        <v>0</v>
      </c>
      <c r="AB457" s="51">
        <v>457</v>
      </c>
    </row>
    <row r="458" spans="27:28" ht="21" customHeight="1" x14ac:dyDescent="0.55000000000000004">
      <c r="AA458" s="51">
        <f t="shared" ca="1" si="28"/>
        <v>0</v>
      </c>
      <c r="AB458" s="51">
        <v>458</v>
      </c>
    </row>
    <row r="459" spans="27:28" ht="21" customHeight="1" x14ac:dyDescent="0.55000000000000004">
      <c r="AA459" s="51">
        <f t="shared" ca="1" si="28"/>
        <v>0</v>
      </c>
      <c r="AB459" s="51">
        <v>459</v>
      </c>
    </row>
    <row r="460" spans="27:28" ht="21" customHeight="1" x14ac:dyDescent="0.55000000000000004">
      <c r="AA460" s="51">
        <f t="shared" ca="1" si="28"/>
        <v>0</v>
      </c>
      <c r="AB460" s="51">
        <v>460</v>
      </c>
    </row>
    <row r="461" spans="27:28" ht="21" customHeight="1" x14ac:dyDescent="0.55000000000000004">
      <c r="AA461" s="51">
        <f t="shared" ca="1" si="28"/>
        <v>0</v>
      </c>
      <c r="AB461" s="51">
        <v>461</v>
      </c>
    </row>
    <row r="462" spans="27:28" ht="21" customHeight="1" x14ac:dyDescent="0.55000000000000004">
      <c r="AA462" s="51">
        <f t="shared" ca="1" si="28"/>
        <v>0</v>
      </c>
      <c r="AB462" s="51">
        <v>462</v>
      </c>
    </row>
    <row r="463" spans="27:28" ht="21" customHeight="1" x14ac:dyDescent="0.55000000000000004">
      <c r="AA463" s="51">
        <f t="shared" ca="1" si="28"/>
        <v>0</v>
      </c>
      <c r="AB463" s="51">
        <v>463</v>
      </c>
    </row>
    <row r="464" spans="27:28" ht="21" customHeight="1" x14ac:dyDescent="0.55000000000000004">
      <c r="AA464" s="51">
        <f t="shared" ca="1" si="28"/>
        <v>0</v>
      </c>
      <c r="AB464" s="51">
        <v>464</v>
      </c>
    </row>
    <row r="465" spans="27:28" ht="21" customHeight="1" x14ac:dyDescent="0.55000000000000004">
      <c r="AA465" s="51">
        <f t="shared" ca="1" si="28"/>
        <v>0</v>
      </c>
      <c r="AB465" s="51">
        <v>465</v>
      </c>
    </row>
    <row r="466" spans="27:28" ht="21" customHeight="1" x14ac:dyDescent="0.55000000000000004">
      <c r="AA466" s="51">
        <f t="shared" ref="AA466:AA529" ca="1" si="29">INDIRECT($W$6&amp;"!"&amp;"B"&amp;ROW(B466))</f>
        <v>0</v>
      </c>
      <c r="AB466" s="51">
        <v>466</v>
      </c>
    </row>
    <row r="467" spans="27:28" ht="21" customHeight="1" x14ac:dyDescent="0.55000000000000004">
      <c r="AA467" s="51">
        <f t="shared" ca="1" si="29"/>
        <v>0</v>
      </c>
      <c r="AB467" s="51">
        <v>467</v>
      </c>
    </row>
    <row r="468" spans="27:28" ht="21" customHeight="1" x14ac:dyDescent="0.55000000000000004">
      <c r="AA468" s="51">
        <f t="shared" ca="1" si="29"/>
        <v>0</v>
      </c>
      <c r="AB468" s="51">
        <v>468</v>
      </c>
    </row>
    <row r="469" spans="27:28" ht="21" customHeight="1" x14ac:dyDescent="0.55000000000000004">
      <c r="AA469" s="51">
        <f t="shared" ca="1" si="29"/>
        <v>0</v>
      </c>
      <c r="AB469" s="51">
        <v>469</v>
      </c>
    </row>
    <row r="470" spans="27:28" ht="21" customHeight="1" x14ac:dyDescent="0.55000000000000004">
      <c r="AA470" s="51">
        <f t="shared" ca="1" si="29"/>
        <v>0</v>
      </c>
      <c r="AB470" s="51">
        <v>470</v>
      </c>
    </row>
    <row r="471" spans="27:28" ht="21" customHeight="1" x14ac:dyDescent="0.55000000000000004">
      <c r="AA471" s="51">
        <f t="shared" ca="1" si="29"/>
        <v>0</v>
      </c>
      <c r="AB471" s="51">
        <v>471</v>
      </c>
    </row>
    <row r="472" spans="27:28" ht="21" customHeight="1" x14ac:dyDescent="0.55000000000000004">
      <c r="AA472" s="51">
        <f t="shared" ca="1" si="29"/>
        <v>0</v>
      </c>
      <c r="AB472" s="51">
        <v>472</v>
      </c>
    </row>
    <row r="473" spans="27:28" ht="21" customHeight="1" x14ac:dyDescent="0.55000000000000004">
      <c r="AA473" s="51">
        <f t="shared" ca="1" si="29"/>
        <v>0</v>
      </c>
      <c r="AB473" s="51">
        <v>473</v>
      </c>
    </row>
    <row r="474" spans="27:28" ht="21" customHeight="1" x14ac:dyDescent="0.55000000000000004">
      <c r="AA474" s="51">
        <f t="shared" ca="1" si="29"/>
        <v>0</v>
      </c>
      <c r="AB474" s="51">
        <v>474</v>
      </c>
    </row>
    <row r="475" spans="27:28" ht="21" customHeight="1" x14ac:dyDescent="0.55000000000000004">
      <c r="AA475" s="51">
        <f t="shared" ca="1" si="29"/>
        <v>0</v>
      </c>
      <c r="AB475" s="51">
        <v>475</v>
      </c>
    </row>
    <row r="476" spans="27:28" ht="21" customHeight="1" x14ac:dyDescent="0.55000000000000004">
      <c r="AA476" s="51">
        <f t="shared" ca="1" si="29"/>
        <v>0</v>
      </c>
      <c r="AB476" s="51">
        <v>476</v>
      </c>
    </row>
    <row r="477" spans="27:28" ht="21" customHeight="1" x14ac:dyDescent="0.55000000000000004">
      <c r="AA477" s="51">
        <f t="shared" ca="1" si="29"/>
        <v>0</v>
      </c>
      <c r="AB477" s="51">
        <v>477</v>
      </c>
    </row>
    <row r="478" spans="27:28" ht="21" customHeight="1" x14ac:dyDescent="0.55000000000000004">
      <c r="AA478" s="51">
        <f t="shared" ca="1" si="29"/>
        <v>0</v>
      </c>
      <c r="AB478" s="51">
        <v>478</v>
      </c>
    </row>
    <row r="479" spans="27:28" ht="21" customHeight="1" x14ac:dyDescent="0.55000000000000004">
      <c r="AA479" s="51">
        <f t="shared" ca="1" si="29"/>
        <v>0</v>
      </c>
      <c r="AB479" s="51">
        <v>479</v>
      </c>
    </row>
    <row r="480" spans="27:28" ht="21" customHeight="1" x14ac:dyDescent="0.55000000000000004">
      <c r="AA480" s="51">
        <f t="shared" ca="1" si="29"/>
        <v>0</v>
      </c>
      <c r="AB480" s="51">
        <v>480</v>
      </c>
    </row>
    <row r="481" spans="27:28" ht="21" customHeight="1" x14ac:dyDescent="0.55000000000000004">
      <c r="AA481" s="51">
        <f t="shared" ca="1" si="29"/>
        <v>0</v>
      </c>
      <c r="AB481" s="51">
        <v>481</v>
      </c>
    </row>
    <row r="482" spans="27:28" ht="21" customHeight="1" x14ac:dyDescent="0.55000000000000004">
      <c r="AA482" s="51">
        <f t="shared" ca="1" si="29"/>
        <v>0</v>
      </c>
      <c r="AB482" s="51">
        <v>482</v>
      </c>
    </row>
    <row r="483" spans="27:28" ht="21" customHeight="1" x14ac:dyDescent="0.55000000000000004">
      <c r="AA483" s="51">
        <f t="shared" ca="1" si="29"/>
        <v>0</v>
      </c>
      <c r="AB483" s="51">
        <v>483</v>
      </c>
    </row>
    <row r="484" spans="27:28" ht="21" customHeight="1" x14ac:dyDescent="0.55000000000000004">
      <c r="AA484" s="51">
        <f t="shared" ca="1" si="29"/>
        <v>0</v>
      </c>
      <c r="AB484" s="51">
        <v>484</v>
      </c>
    </row>
    <row r="485" spans="27:28" ht="21" customHeight="1" x14ac:dyDescent="0.55000000000000004">
      <c r="AA485" s="51">
        <f t="shared" ca="1" si="29"/>
        <v>0</v>
      </c>
      <c r="AB485" s="51">
        <v>485</v>
      </c>
    </row>
    <row r="486" spans="27:28" ht="21" customHeight="1" x14ac:dyDescent="0.55000000000000004">
      <c r="AA486" s="51">
        <f t="shared" ca="1" si="29"/>
        <v>0</v>
      </c>
      <c r="AB486" s="51">
        <v>486</v>
      </c>
    </row>
    <row r="487" spans="27:28" ht="21" customHeight="1" x14ac:dyDescent="0.55000000000000004">
      <c r="AA487" s="51">
        <f t="shared" ca="1" si="29"/>
        <v>0</v>
      </c>
      <c r="AB487" s="51">
        <v>487</v>
      </c>
    </row>
    <row r="488" spans="27:28" ht="21" customHeight="1" x14ac:dyDescent="0.55000000000000004">
      <c r="AA488" s="51">
        <f t="shared" ca="1" si="29"/>
        <v>0</v>
      </c>
      <c r="AB488" s="51">
        <v>488</v>
      </c>
    </row>
    <row r="489" spans="27:28" ht="21" customHeight="1" x14ac:dyDescent="0.55000000000000004">
      <c r="AA489" s="51">
        <f t="shared" ca="1" si="29"/>
        <v>0</v>
      </c>
      <c r="AB489" s="51">
        <v>489</v>
      </c>
    </row>
    <row r="490" spans="27:28" ht="21" customHeight="1" x14ac:dyDescent="0.55000000000000004">
      <c r="AA490" s="51">
        <f t="shared" ca="1" si="29"/>
        <v>0</v>
      </c>
      <c r="AB490" s="51">
        <v>490</v>
      </c>
    </row>
    <row r="491" spans="27:28" ht="21" customHeight="1" x14ac:dyDescent="0.55000000000000004">
      <c r="AA491" s="51">
        <f t="shared" ca="1" si="29"/>
        <v>0</v>
      </c>
      <c r="AB491" s="51">
        <v>491</v>
      </c>
    </row>
    <row r="492" spans="27:28" ht="21" customHeight="1" x14ac:dyDescent="0.55000000000000004">
      <c r="AA492" s="51">
        <f t="shared" ca="1" si="29"/>
        <v>0</v>
      </c>
      <c r="AB492" s="51">
        <v>492</v>
      </c>
    </row>
    <row r="493" spans="27:28" ht="21" customHeight="1" x14ac:dyDescent="0.55000000000000004">
      <c r="AA493" s="51">
        <f t="shared" ca="1" si="29"/>
        <v>0</v>
      </c>
      <c r="AB493" s="51">
        <v>493</v>
      </c>
    </row>
    <row r="494" spans="27:28" ht="21" customHeight="1" x14ac:dyDescent="0.55000000000000004">
      <c r="AA494" s="51">
        <f t="shared" ca="1" si="29"/>
        <v>0</v>
      </c>
      <c r="AB494" s="51">
        <v>494</v>
      </c>
    </row>
    <row r="495" spans="27:28" ht="21" customHeight="1" x14ac:dyDescent="0.55000000000000004">
      <c r="AA495" s="51">
        <f t="shared" ca="1" si="29"/>
        <v>0</v>
      </c>
      <c r="AB495" s="51">
        <v>495</v>
      </c>
    </row>
    <row r="496" spans="27:28" ht="21" customHeight="1" x14ac:dyDescent="0.55000000000000004">
      <c r="AA496" s="51">
        <f t="shared" ca="1" si="29"/>
        <v>0</v>
      </c>
      <c r="AB496" s="51">
        <v>496</v>
      </c>
    </row>
    <row r="497" spans="27:28" ht="21" customHeight="1" x14ac:dyDescent="0.55000000000000004">
      <c r="AA497" s="51">
        <f t="shared" ca="1" si="29"/>
        <v>0</v>
      </c>
      <c r="AB497" s="51">
        <v>497</v>
      </c>
    </row>
    <row r="498" spans="27:28" ht="21" customHeight="1" x14ac:dyDescent="0.55000000000000004">
      <c r="AA498" s="51">
        <f t="shared" ca="1" si="29"/>
        <v>0</v>
      </c>
      <c r="AB498" s="51">
        <v>498</v>
      </c>
    </row>
    <row r="499" spans="27:28" ht="21" customHeight="1" x14ac:dyDescent="0.55000000000000004">
      <c r="AA499" s="51">
        <f t="shared" ca="1" si="29"/>
        <v>0</v>
      </c>
      <c r="AB499" s="51">
        <v>499</v>
      </c>
    </row>
    <row r="500" spans="27:28" ht="21" customHeight="1" x14ac:dyDescent="0.55000000000000004">
      <c r="AA500" s="51">
        <f t="shared" ca="1" si="29"/>
        <v>0</v>
      </c>
      <c r="AB500" s="51">
        <v>500</v>
      </c>
    </row>
    <row r="501" spans="27:28" ht="21" customHeight="1" x14ac:dyDescent="0.55000000000000004">
      <c r="AA501" s="51">
        <f t="shared" ca="1" si="29"/>
        <v>0</v>
      </c>
      <c r="AB501" s="51">
        <v>501</v>
      </c>
    </row>
    <row r="502" spans="27:28" ht="21" customHeight="1" x14ac:dyDescent="0.55000000000000004">
      <c r="AA502" s="51">
        <f t="shared" ca="1" si="29"/>
        <v>0</v>
      </c>
      <c r="AB502" s="51">
        <v>502</v>
      </c>
    </row>
    <row r="503" spans="27:28" ht="21" customHeight="1" x14ac:dyDescent="0.55000000000000004">
      <c r="AA503" s="51">
        <f t="shared" ca="1" si="29"/>
        <v>0</v>
      </c>
      <c r="AB503" s="51">
        <v>503</v>
      </c>
    </row>
    <row r="504" spans="27:28" ht="21" customHeight="1" x14ac:dyDescent="0.55000000000000004">
      <c r="AA504" s="51">
        <f t="shared" ca="1" si="29"/>
        <v>0</v>
      </c>
      <c r="AB504" s="51">
        <v>504</v>
      </c>
    </row>
    <row r="505" spans="27:28" ht="21" customHeight="1" x14ac:dyDescent="0.55000000000000004">
      <c r="AA505" s="51">
        <f t="shared" ca="1" si="29"/>
        <v>0</v>
      </c>
      <c r="AB505" s="51">
        <v>505</v>
      </c>
    </row>
    <row r="506" spans="27:28" ht="21" customHeight="1" x14ac:dyDescent="0.55000000000000004">
      <c r="AA506" s="51">
        <f t="shared" ca="1" si="29"/>
        <v>0</v>
      </c>
      <c r="AB506" s="51">
        <v>506</v>
      </c>
    </row>
    <row r="507" spans="27:28" ht="21" customHeight="1" x14ac:dyDescent="0.55000000000000004">
      <c r="AA507" s="51">
        <f t="shared" ca="1" si="29"/>
        <v>0</v>
      </c>
      <c r="AB507" s="51">
        <v>507</v>
      </c>
    </row>
    <row r="508" spans="27:28" ht="21" customHeight="1" x14ac:dyDescent="0.55000000000000004">
      <c r="AA508" s="51">
        <f t="shared" ca="1" si="29"/>
        <v>0</v>
      </c>
      <c r="AB508" s="51">
        <v>508</v>
      </c>
    </row>
    <row r="509" spans="27:28" ht="21" customHeight="1" x14ac:dyDescent="0.55000000000000004">
      <c r="AA509" s="51">
        <f t="shared" ca="1" si="29"/>
        <v>0</v>
      </c>
      <c r="AB509" s="51">
        <v>509</v>
      </c>
    </row>
    <row r="510" spans="27:28" ht="21" customHeight="1" x14ac:dyDescent="0.55000000000000004">
      <c r="AA510" s="51">
        <f t="shared" ca="1" si="29"/>
        <v>0</v>
      </c>
      <c r="AB510" s="51">
        <v>510</v>
      </c>
    </row>
    <row r="511" spans="27:28" ht="21" customHeight="1" x14ac:dyDescent="0.55000000000000004">
      <c r="AA511" s="51">
        <f t="shared" ca="1" si="29"/>
        <v>0</v>
      </c>
      <c r="AB511" s="51">
        <v>511</v>
      </c>
    </row>
    <row r="512" spans="27:28" ht="21" customHeight="1" x14ac:dyDescent="0.55000000000000004">
      <c r="AA512" s="51">
        <f t="shared" ca="1" si="29"/>
        <v>0</v>
      </c>
      <c r="AB512" s="51">
        <v>512</v>
      </c>
    </row>
    <row r="513" spans="27:28" ht="21" customHeight="1" x14ac:dyDescent="0.55000000000000004">
      <c r="AA513" s="51">
        <f t="shared" ca="1" si="29"/>
        <v>0</v>
      </c>
      <c r="AB513" s="51">
        <v>513</v>
      </c>
    </row>
    <row r="514" spans="27:28" ht="21" customHeight="1" x14ac:dyDescent="0.55000000000000004">
      <c r="AA514" s="51">
        <f t="shared" ca="1" si="29"/>
        <v>0</v>
      </c>
      <c r="AB514" s="51">
        <v>514</v>
      </c>
    </row>
    <row r="515" spans="27:28" ht="21" customHeight="1" x14ac:dyDescent="0.55000000000000004">
      <c r="AA515" s="51">
        <f t="shared" ca="1" si="29"/>
        <v>0</v>
      </c>
      <c r="AB515" s="51">
        <v>515</v>
      </c>
    </row>
    <row r="516" spans="27:28" ht="21" customHeight="1" x14ac:dyDescent="0.55000000000000004">
      <c r="AA516" s="51">
        <f t="shared" ca="1" si="29"/>
        <v>0</v>
      </c>
      <c r="AB516" s="51">
        <v>516</v>
      </c>
    </row>
    <row r="517" spans="27:28" ht="21" customHeight="1" x14ac:dyDescent="0.55000000000000004">
      <c r="AA517" s="51">
        <f t="shared" ca="1" si="29"/>
        <v>0</v>
      </c>
      <c r="AB517" s="51">
        <v>517</v>
      </c>
    </row>
    <row r="518" spans="27:28" ht="21" customHeight="1" x14ac:dyDescent="0.55000000000000004">
      <c r="AA518" s="51">
        <f t="shared" ca="1" si="29"/>
        <v>0</v>
      </c>
      <c r="AB518" s="51">
        <v>518</v>
      </c>
    </row>
    <row r="519" spans="27:28" ht="21" customHeight="1" x14ac:dyDescent="0.55000000000000004">
      <c r="AA519" s="51">
        <f t="shared" ca="1" si="29"/>
        <v>0</v>
      </c>
      <c r="AB519" s="51">
        <v>519</v>
      </c>
    </row>
    <row r="520" spans="27:28" ht="21" customHeight="1" x14ac:dyDescent="0.55000000000000004">
      <c r="AA520" s="51">
        <f t="shared" ca="1" si="29"/>
        <v>0</v>
      </c>
      <c r="AB520" s="51">
        <v>520</v>
      </c>
    </row>
    <row r="521" spans="27:28" ht="21" customHeight="1" x14ac:dyDescent="0.55000000000000004">
      <c r="AA521" s="51">
        <f t="shared" ca="1" si="29"/>
        <v>0</v>
      </c>
      <c r="AB521" s="51">
        <v>521</v>
      </c>
    </row>
    <row r="522" spans="27:28" ht="21" customHeight="1" x14ac:dyDescent="0.55000000000000004">
      <c r="AA522" s="51">
        <f t="shared" ca="1" si="29"/>
        <v>0</v>
      </c>
      <c r="AB522" s="51">
        <v>522</v>
      </c>
    </row>
    <row r="523" spans="27:28" ht="21" customHeight="1" x14ac:dyDescent="0.55000000000000004">
      <c r="AA523" s="51">
        <f t="shared" ca="1" si="29"/>
        <v>0</v>
      </c>
      <c r="AB523" s="51">
        <v>523</v>
      </c>
    </row>
    <row r="524" spans="27:28" ht="21" customHeight="1" x14ac:dyDescent="0.55000000000000004">
      <c r="AA524" s="51">
        <f t="shared" ca="1" si="29"/>
        <v>0</v>
      </c>
      <c r="AB524" s="51">
        <v>524</v>
      </c>
    </row>
    <row r="525" spans="27:28" ht="21" customHeight="1" x14ac:dyDescent="0.55000000000000004">
      <c r="AA525" s="51">
        <f t="shared" ca="1" si="29"/>
        <v>0</v>
      </c>
      <c r="AB525" s="51">
        <v>525</v>
      </c>
    </row>
    <row r="526" spans="27:28" ht="21" customHeight="1" x14ac:dyDescent="0.55000000000000004">
      <c r="AA526" s="51">
        <f t="shared" ca="1" si="29"/>
        <v>0</v>
      </c>
      <c r="AB526" s="51">
        <v>526</v>
      </c>
    </row>
    <row r="527" spans="27:28" ht="21" customHeight="1" x14ac:dyDescent="0.55000000000000004">
      <c r="AA527" s="51">
        <f t="shared" ca="1" si="29"/>
        <v>0</v>
      </c>
      <c r="AB527" s="51">
        <v>527</v>
      </c>
    </row>
    <row r="528" spans="27:28" ht="21" customHeight="1" x14ac:dyDescent="0.55000000000000004">
      <c r="AA528" s="51">
        <f t="shared" ca="1" si="29"/>
        <v>0</v>
      </c>
      <c r="AB528" s="51">
        <v>528</v>
      </c>
    </row>
    <row r="529" spans="27:28" ht="21" customHeight="1" x14ac:dyDescent="0.55000000000000004">
      <c r="AA529" s="51">
        <f t="shared" ca="1" si="29"/>
        <v>0</v>
      </c>
      <c r="AB529" s="51">
        <v>529</v>
      </c>
    </row>
    <row r="530" spans="27:28" ht="21" customHeight="1" x14ac:dyDescent="0.55000000000000004">
      <c r="AA530" s="51">
        <f t="shared" ref="AA530:AA593" ca="1" si="30">INDIRECT($W$6&amp;"!"&amp;"B"&amp;ROW(B530))</f>
        <v>0</v>
      </c>
      <c r="AB530" s="51">
        <v>530</v>
      </c>
    </row>
    <row r="531" spans="27:28" ht="21" customHeight="1" x14ac:dyDescent="0.55000000000000004">
      <c r="AA531" s="51">
        <f t="shared" ca="1" si="30"/>
        <v>0</v>
      </c>
      <c r="AB531" s="51">
        <v>531</v>
      </c>
    </row>
    <row r="532" spans="27:28" ht="21" customHeight="1" x14ac:dyDescent="0.55000000000000004">
      <c r="AA532" s="51">
        <f t="shared" ca="1" si="30"/>
        <v>0</v>
      </c>
      <c r="AB532" s="51">
        <v>532</v>
      </c>
    </row>
    <row r="533" spans="27:28" ht="21" customHeight="1" x14ac:dyDescent="0.55000000000000004">
      <c r="AA533" s="51">
        <f t="shared" ca="1" si="30"/>
        <v>0</v>
      </c>
      <c r="AB533" s="51">
        <v>533</v>
      </c>
    </row>
    <row r="534" spans="27:28" ht="21" customHeight="1" x14ac:dyDescent="0.55000000000000004">
      <c r="AA534" s="51">
        <f t="shared" ca="1" si="30"/>
        <v>0</v>
      </c>
      <c r="AB534" s="51">
        <v>534</v>
      </c>
    </row>
    <row r="535" spans="27:28" ht="21" customHeight="1" x14ac:dyDescent="0.55000000000000004">
      <c r="AA535" s="51">
        <f t="shared" ca="1" si="30"/>
        <v>0</v>
      </c>
      <c r="AB535" s="51">
        <v>535</v>
      </c>
    </row>
    <row r="536" spans="27:28" ht="21" customHeight="1" x14ac:dyDescent="0.55000000000000004">
      <c r="AA536" s="51">
        <f t="shared" ca="1" si="30"/>
        <v>0</v>
      </c>
      <c r="AB536" s="51">
        <v>536</v>
      </c>
    </row>
    <row r="537" spans="27:28" ht="21" customHeight="1" x14ac:dyDescent="0.55000000000000004">
      <c r="AA537" s="51">
        <f t="shared" ca="1" si="30"/>
        <v>0</v>
      </c>
      <c r="AB537" s="51">
        <v>537</v>
      </c>
    </row>
    <row r="538" spans="27:28" ht="21" customHeight="1" x14ac:dyDescent="0.55000000000000004">
      <c r="AA538" s="51">
        <f t="shared" ca="1" si="30"/>
        <v>0</v>
      </c>
      <c r="AB538" s="51">
        <v>538</v>
      </c>
    </row>
    <row r="539" spans="27:28" ht="21" customHeight="1" x14ac:dyDescent="0.55000000000000004">
      <c r="AA539" s="51">
        <f t="shared" ca="1" si="30"/>
        <v>0</v>
      </c>
      <c r="AB539" s="51">
        <v>539</v>
      </c>
    </row>
    <row r="540" spans="27:28" ht="21" customHeight="1" x14ac:dyDescent="0.55000000000000004">
      <c r="AA540" s="51">
        <f t="shared" ca="1" si="30"/>
        <v>0</v>
      </c>
      <c r="AB540" s="51">
        <v>540</v>
      </c>
    </row>
    <row r="541" spans="27:28" ht="21" customHeight="1" x14ac:dyDescent="0.55000000000000004">
      <c r="AA541" s="51">
        <f t="shared" ca="1" si="30"/>
        <v>0</v>
      </c>
      <c r="AB541" s="51">
        <v>541</v>
      </c>
    </row>
    <row r="542" spans="27:28" ht="21" customHeight="1" x14ac:dyDescent="0.55000000000000004">
      <c r="AA542" s="51">
        <f t="shared" ca="1" si="30"/>
        <v>0</v>
      </c>
      <c r="AB542" s="51">
        <v>542</v>
      </c>
    </row>
    <row r="543" spans="27:28" ht="21" customHeight="1" x14ac:dyDescent="0.55000000000000004">
      <c r="AA543" s="51">
        <f t="shared" ca="1" si="30"/>
        <v>0</v>
      </c>
      <c r="AB543" s="51">
        <v>543</v>
      </c>
    </row>
    <row r="544" spans="27:28" ht="21" customHeight="1" x14ac:dyDescent="0.55000000000000004">
      <c r="AA544" s="51">
        <f t="shared" ca="1" si="30"/>
        <v>0</v>
      </c>
      <c r="AB544" s="51">
        <v>544</v>
      </c>
    </row>
    <row r="545" spans="27:28" ht="21" customHeight="1" x14ac:dyDescent="0.55000000000000004">
      <c r="AA545" s="51">
        <f t="shared" ca="1" si="30"/>
        <v>0</v>
      </c>
      <c r="AB545" s="51">
        <v>545</v>
      </c>
    </row>
    <row r="546" spans="27:28" ht="21" customHeight="1" x14ac:dyDescent="0.55000000000000004">
      <c r="AA546" s="51">
        <f t="shared" ca="1" si="30"/>
        <v>0</v>
      </c>
      <c r="AB546" s="51">
        <v>546</v>
      </c>
    </row>
    <row r="547" spans="27:28" ht="21" customHeight="1" x14ac:dyDescent="0.55000000000000004">
      <c r="AA547" s="51">
        <f t="shared" ca="1" si="30"/>
        <v>0</v>
      </c>
      <c r="AB547" s="51">
        <v>547</v>
      </c>
    </row>
    <row r="548" spans="27:28" ht="21" customHeight="1" x14ac:dyDescent="0.55000000000000004">
      <c r="AA548" s="51">
        <f t="shared" ca="1" si="30"/>
        <v>0</v>
      </c>
      <c r="AB548" s="51">
        <v>548</v>
      </c>
    </row>
    <row r="549" spans="27:28" ht="21" customHeight="1" x14ac:dyDescent="0.55000000000000004">
      <c r="AA549" s="51">
        <f t="shared" ca="1" si="30"/>
        <v>0</v>
      </c>
      <c r="AB549" s="51">
        <v>549</v>
      </c>
    </row>
    <row r="550" spans="27:28" ht="21" customHeight="1" x14ac:dyDescent="0.55000000000000004">
      <c r="AA550" s="51">
        <f t="shared" ca="1" si="30"/>
        <v>0</v>
      </c>
      <c r="AB550" s="51">
        <v>550</v>
      </c>
    </row>
    <row r="551" spans="27:28" ht="21" customHeight="1" x14ac:dyDescent="0.55000000000000004">
      <c r="AA551" s="51">
        <f t="shared" ca="1" si="30"/>
        <v>0</v>
      </c>
      <c r="AB551" s="51">
        <v>551</v>
      </c>
    </row>
    <row r="552" spans="27:28" ht="21" customHeight="1" x14ac:dyDescent="0.55000000000000004">
      <c r="AA552" s="51">
        <f t="shared" ca="1" si="30"/>
        <v>0</v>
      </c>
      <c r="AB552" s="51">
        <v>552</v>
      </c>
    </row>
    <row r="553" spans="27:28" ht="21" customHeight="1" x14ac:dyDescent="0.55000000000000004">
      <c r="AA553" s="51">
        <f t="shared" ca="1" si="30"/>
        <v>0</v>
      </c>
      <c r="AB553" s="51">
        <v>553</v>
      </c>
    </row>
    <row r="554" spans="27:28" ht="21" customHeight="1" x14ac:dyDescent="0.55000000000000004">
      <c r="AA554" s="51">
        <f t="shared" ca="1" si="30"/>
        <v>0</v>
      </c>
      <c r="AB554" s="51">
        <v>554</v>
      </c>
    </row>
    <row r="555" spans="27:28" ht="21" customHeight="1" x14ac:dyDescent="0.55000000000000004">
      <c r="AA555" s="51">
        <f t="shared" ca="1" si="30"/>
        <v>0</v>
      </c>
      <c r="AB555" s="51">
        <v>555</v>
      </c>
    </row>
    <row r="556" spans="27:28" ht="21" customHeight="1" x14ac:dyDescent="0.55000000000000004">
      <c r="AA556" s="51">
        <f t="shared" ca="1" si="30"/>
        <v>0</v>
      </c>
      <c r="AB556" s="51">
        <v>556</v>
      </c>
    </row>
    <row r="557" spans="27:28" ht="21" customHeight="1" x14ac:dyDescent="0.55000000000000004">
      <c r="AA557" s="51">
        <f t="shared" ca="1" si="30"/>
        <v>0</v>
      </c>
      <c r="AB557" s="51">
        <v>557</v>
      </c>
    </row>
    <row r="558" spans="27:28" ht="21" customHeight="1" x14ac:dyDescent="0.55000000000000004">
      <c r="AA558" s="51">
        <f t="shared" ca="1" si="30"/>
        <v>0</v>
      </c>
      <c r="AB558" s="51">
        <v>558</v>
      </c>
    </row>
    <row r="559" spans="27:28" ht="21" customHeight="1" x14ac:dyDescent="0.55000000000000004">
      <c r="AA559" s="51">
        <f t="shared" ca="1" si="30"/>
        <v>0</v>
      </c>
      <c r="AB559" s="51">
        <v>559</v>
      </c>
    </row>
    <row r="560" spans="27:28" ht="21" customHeight="1" x14ac:dyDescent="0.55000000000000004">
      <c r="AA560" s="51">
        <f t="shared" ca="1" si="30"/>
        <v>0</v>
      </c>
      <c r="AB560" s="51">
        <v>560</v>
      </c>
    </row>
    <row r="561" spans="27:28" ht="21" customHeight="1" x14ac:dyDescent="0.55000000000000004">
      <c r="AA561" s="51">
        <f t="shared" ca="1" si="30"/>
        <v>0</v>
      </c>
      <c r="AB561" s="51">
        <v>561</v>
      </c>
    </row>
    <row r="562" spans="27:28" ht="21" customHeight="1" x14ac:dyDescent="0.55000000000000004">
      <c r="AA562" s="51">
        <f t="shared" ca="1" si="30"/>
        <v>0</v>
      </c>
      <c r="AB562" s="51">
        <v>562</v>
      </c>
    </row>
    <row r="563" spans="27:28" ht="21" customHeight="1" x14ac:dyDescent="0.55000000000000004">
      <c r="AA563" s="51">
        <f t="shared" ca="1" si="30"/>
        <v>0</v>
      </c>
      <c r="AB563" s="51">
        <v>563</v>
      </c>
    </row>
    <row r="564" spans="27:28" ht="21" customHeight="1" x14ac:dyDescent="0.55000000000000004">
      <c r="AA564" s="51">
        <f t="shared" ca="1" si="30"/>
        <v>0</v>
      </c>
      <c r="AB564" s="51">
        <v>564</v>
      </c>
    </row>
    <row r="565" spans="27:28" ht="21" customHeight="1" x14ac:dyDescent="0.55000000000000004">
      <c r="AA565" s="51">
        <f t="shared" ca="1" si="30"/>
        <v>0</v>
      </c>
      <c r="AB565" s="51">
        <v>565</v>
      </c>
    </row>
    <row r="566" spans="27:28" ht="21" customHeight="1" x14ac:dyDescent="0.55000000000000004">
      <c r="AA566" s="51">
        <f t="shared" ca="1" si="30"/>
        <v>0</v>
      </c>
      <c r="AB566" s="51">
        <v>566</v>
      </c>
    </row>
    <row r="567" spans="27:28" ht="21" customHeight="1" x14ac:dyDescent="0.55000000000000004">
      <c r="AA567" s="51">
        <f t="shared" ca="1" si="30"/>
        <v>0</v>
      </c>
      <c r="AB567" s="51">
        <v>567</v>
      </c>
    </row>
    <row r="568" spans="27:28" ht="21" customHeight="1" x14ac:dyDescent="0.55000000000000004">
      <c r="AA568" s="51">
        <f t="shared" ca="1" si="30"/>
        <v>0</v>
      </c>
      <c r="AB568" s="51">
        <v>568</v>
      </c>
    </row>
    <row r="569" spans="27:28" ht="21" customHeight="1" x14ac:dyDescent="0.55000000000000004">
      <c r="AA569" s="51">
        <f t="shared" ca="1" si="30"/>
        <v>0</v>
      </c>
      <c r="AB569" s="51">
        <v>569</v>
      </c>
    </row>
    <row r="570" spans="27:28" ht="21" customHeight="1" x14ac:dyDescent="0.55000000000000004">
      <c r="AA570" s="51">
        <f t="shared" ca="1" si="30"/>
        <v>0</v>
      </c>
      <c r="AB570" s="51">
        <v>570</v>
      </c>
    </row>
    <row r="571" spans="27:28" ht="21" customHeight="1" x14ac:dyDescent="0.55000000000000004">
      <c r="AA571" s="51">
        <f t="shared" ca="1" si="30"/>
        <v>0</v>
      </c>
      <c r="AB571" s="51">
        <v>571</v>
      </c>
    </row>
    <row r="572" spans="27:28" ht="21" customHeight="1" x14ac:dyDescent="0.55000000000000004">
      <c r="AA572" s="51">
        <f t="shared" ca="1" si="30"/>
        <v>0</v>
      </c>
      <c r="AB572" s="51">
        <v>572</v>
      </c>
    </row>
    <row r="573" spans="27:28" ht="21" customHeight="1" x14ac:dyDescent="0.55000000000000004">
      <c r="AA573" s="51">
        <f t="shared" ca="1" si="30"/>
        <v>0</v>
      </c>
      <c r="AB573" s="51">
        <v>573</v>
      </c>
    </row>
    <row r="574" spans="27:28" ht="21" customHeight="1" x14ac:dyDescent="0.55000000000000004">
      <c r="AA574" s="51">
        <f t="shared" ca="1" si="30"/>
        <v>0</v>
      </c>
      <c r="AB574" s="51">
        <v>574</v>
      </c>
    </row>
    <row r="575" spans="27:28" ht="21" customHeight="1" x14ac:dyDescent="0.55000000000000004">
      <c r="AA575" s="51">
        <f t="shared" ca="1" si="30"/>
        <v>0</v>
      </c>
      <c r="AB575" s="51">
        <v>575</v>
      </c>
    </row>
    <row r="576" spans="27:28" ht="21" customHeight="1" x14ac:dyDescent="0.55000000000000004">
      <c r="AA576" s="51">
        <f t="shared" ca="1" si="30"/>
        <v>0</v>
      </c>
      <c r="AB576" s="51">
        <v>576</v>
      </c>
    </row>
    <row r="577" spans="27:28" ht="21" customHeight="1" x14ac:dyDescent="0.55000000000000004">
      <c r="AA577" s="51">
        <f t="shared" ca="1" si="30"/>
        <v>0</v>
      </c>
      <c r="AB577" s="51">
        <v>577</v>
      </c>
    </row>
    <row r="578" spans="27:28" ht="21" customHeight="1" x14ac:dyDescent="0.55000000000000004">
      <c r="AA578" s="51">
        <f t="shared" ca="1" si="30"/>
        <v>0</v>
      </c>
      <c r="AB578" s="51">
        <v>578</v>
      </c>
    </row>
    <row r="579" spans="27:28" ht="21" customHeight="1" x14ac:dyDescent="0.55000000000000004">
      <c r="AA579" s="51">
        <f t="shared" ca="1" si="30"/>
        <v>0</v>
      </c>
      <c r="AB579" s="51">
        <v>579</v>
      </c>
    </row>
    <row r="580" spans="27:28" ht="21" customHeight="1" x14ac:dyDescent="0.55000000000000004">
      <c r="AA580" s="51">
        <f t="shared" ca="1" si="30"/>
        <v>0</v>
      </c>
      <c r="AB580" s="51">
        <v>580</v>
      </c>
    </row>
    <row r="581" spans="27:28" ht="21" customHeight="1" x14ac:dyDescent="0.55000000000000004">
      <c r="AA581" s="51">
        <f t="shared" ca="1" si="30"/>
        <v>0</v>
      </c>
      <c r="AB581" s="51">
        <v>581</v>
      </c>
    </row>
    <row r="582" spans="27:28" ht="21" customHeight="1" x14ac:dyDescent="0.55000000000000004">
      <c r="AA582" s="51">
        <f t="shared" ca="1" si="30"/>
        <v>0</v>
      </c>
      <c r="AB582" s="51">
        <v>582</v>
      </c>
    </row>
    <row r="583" spans="27:28" ht="21" customHeight="1" x14ac:dyDescent="0.55000000000000004">
      <c r="AA583" s="51">
        <f t="shared" ca="1" si="30"/>
        <v>0</v>
      </c>
      <c r="AB583" s="51">
        <v>583</v>
      </c>
    </row>
    <row r="584" spans="27:28" ht="21" customHeight="1" x14ac:dyDescent="0.55000000000000004">
      <c r="AA584" s="51">
        <f t="shared" ca="1" si="30"/>
        <v>0</v>
      </c>
      <c r="AB584" s="51">
        <v>584</v>
      </c>
    </row>
    <row r="585" spans="27:28" ht="21" customHeight="1" x14ac:dyDescent="0.55000000000000004">
      <c r="AA585" s="51">
        <f t="shared" ca="1" si="30"/>
        <v>0</v>
      </c>
      <c r="AB585" s="51">
        <v>585</v>
      </c>
    </row>
    <row r="586" spans="27:28" ht="21" customHeight="1" x14ac:dyDescent="0.55000000000000004">
      <c r="AA586" s="51">
        <f t="shared" ca="1" si="30"/>
        <v>0</v>
      </c>
      <c r="AB586" s="51">
        <v>586</v>
      </c>
    </row>
    <row r="587" spans="27:28" ht="21" customHeight="1" x14ac:dyDescent="0.55000000000000004">
      <c r="AA587" s="51">
        <f t="shared" ca="1" si="30"/>
        <v>0</v>
      </c>
      <c r="AB587" s="51">
        <v>587</v>
      </c>
    </row>
    <row r="588" spans="27:28" ht="21" customHeight="1" x14ac:dyDescent="0.55000000000000004">
      <c r="AA588" s="51">
        <f t="shared" ca="1" si="30"/>
        <v>0</v>
      </c>
      <c r="AB588" s="51">
        <v>588</v>
      </c>
    </row>
    <row r="589" spans="27:28" ht="21" customHeight="1" x14ac:dyDescent="0.55000000000000004">
      <c r="AA589" s="51">
        <f t="shared" ca="1" si="30"/>
        <v>0</v>
      </c>
      <c r="AB589" s="51">
        <v>589</v>
      </c>
    </row>
    <row r="590" spans="27:28" ht="21" customHeight="1" x14ac:dyDescent="0.55000000000000004">
      <c r="AA590" s="51">
        <f t="shared" ca="1" si="30"/>
        <v>0</v>
      </c>
      <c r="AB590" s="51">
        <v>590</v>
      </c>
    </row>
    <row r="591" spans="27:28" ht="21" customHeight="1" x14ac:dyDescent="0.55000000000000004">
      <c r="AA591" s="51">
        <f t="shared" ca="1" si="30"/>
        <v>0</v>
      </c>
      <c r="AB591" s="51">
        <v>591</v>
      </c>
    </row>
    <row r="592" spans="27:28" ht="21" customHeight="1" x14ac:dyDescent="0.55000000000000004">
      <c r="AA592" s="51">
        <f t="shared" ca="1" si="30"/>
        <v>0</v>
      </c>
      <c r="AB592" s="51">
        <v>592</v>
      </c>
    </row>
    <row r="593" spans="27:28" ht="21" customHeight="1" x14ac:dyDescent="0.55000000000000004">
      <c r="AA593" s="51">
        <f t="shared" ca="1" si="30"/>
        <v>0</v>
      </c>
      <c r="AB593" s="51">
        <v>593</v>
      </c>
    </row>
    <row r="594" spans="27:28" ht="21" customHeight="1" x14ac:dyDescent="0.55000000000000004">
      <c r="AA594" s="51">
        <f t="shared" ref="AA594:AA657" ca="1" si="31">INDIRECT($W$6&amp;"!"&amp;"B"&amp;ROW(B594))</f>
        <v>0</v>
      </c>
      <c r="AB594" s="51">
        <v>594</v>
      </c>
    </row>
    <row r="595" spans="27:28" ht="21" customHeight="1" x14ac:dyDescent="0.55000000000000004">
      <c r="AA595" s="51">
        <f t="shared" ca="1" si="31"/>
        <v>0</v>
      </c>
      <c r="AB595" s="51">
        <v>595</v>
      </c>
    </row>
    <row r="596" spans="27:28" ht="21" customHeight="1" x14ac:dyDescent="0.55000000000000004">
      <c r="AA596" s="51">
        <f t="shared" ca="1" si="31"/>
        <v>0</v>
      </c>
      <c r="AB596" s="51">
        <v>596</v>
      </c>
    </row>
    <row r="597" spans="27:28" ht="21" customHeight="1" x14ac:dyDescent="0.55000000000000004">
      <c r="AA597" s="51">
        <f t="shared" ca="1" si="31"/>
        <v>0</v>
      </c>
      <c r="AB597" s="51">
        <v>597</v>
      </c>
    </row>
    <row r="598" spans="27:28" ht="21" customHeight="1" x14ac:dyDescent="0.55000000000000004">
      <c r="AA598" s="51">
        <f t="shared" ca="1" si="31"/>
        <v>0</v>
      </c>
      <c r="AB598" s="51">
        <v>598</v>
      </c>
    </row>
    <row r="599" spans="27:28" ht="21" customHeight="1" x14ac:dyDescent="0.55000000000000004">
      <c r="AA599" s="51">
        <f t="shared" ca="1" si="31"/>
        <v>0</v>
      </c>
      <c r="AB599" s="51">
        <v>599</v>
      </c>
    </row>
    <row r="600" spans="27:28" ht="21" customHeight="1" x14ac:dyDescent="0.55000000000000004">
      <c r="AA600" s="51">
        <f t="shared" ca="1" si="31"/>
        <v>0</v>
      </c>
      <c r="AB600" s="51">
        <v>600</v>
      </c>
    </row>
    <row r="601" spans="27:28" ht="21" customHeight="1" x14ac:dyDescent="0.55000000000000004">
      <c r="AA601" s="51">
        <f t="shared" ca="1" si="31"/>
        <v>0</v>
      </c>
      <c r="AB601" s="51">
        <v>601</v>
      </c>
    </row>
    <row r="602" spans="27:28" ht="21" customHeight="1" x14ac:dyDescent="0.55000000000000004">
      <c r="AA602" s="51">
        <f t="shared" ca="1" si="31"/>
        <v>0</v>
      </c>
      <c r="AB602" s="51">
        <v>602</v>
      </c>
    </row>
    <row r="603" spans="27:28" ht="21" customHeight="1" x14ac:dyDescent="0.55000000000000004">
      <c r="AA603" s="51">
        <f t="shared" ca="1" si="31"/>
        <v>0</v>
      </c>
      <c r="AB603" s="51">
        <v>603</v>
      </c>
    </row>
    <row r="604" spans="27:28" ht="21" customHeight="1" x14ac:dyDescent="0.55000000000000004">
      <c r="AA604" s="51">
        <f t="shared" ca="1" si="31"/>
        <v>0</v>
      </c>
      <c r="AB604" s="51">
        <v>604</v>
      </c>
    </row>
    <row r="605" spans="27:28" ht="21" customHeight="1" x14ac:dyDescent="0.55000000000000004">
      <c r="AA605" s="51">
        <f t="shared" ca="1" si="31"/>
        <v>0</v>
      </c>
      <c r="AB605" s="51">
        <v>605</v>
      </c>
    </row>
    <row r="606" spans="27:28" ht="21" customHeight="1" x14ac:dyDescent="0.55000000000000004">
      <c r="AA606" s="51">
        <f t="shared" ca="1" si="31"/>
        <v>0</v>
      </c>
      <c r="AB606" s="51">
        <v>606</v>
      </c>
    </row>
    <row r="607" spans="27:28" ht="21" customHeight="1" x14ac:dyDescent="0.55000000000000004">
      <c r="AA607" s="51">
        <f t="shared" ca="1" si="31"/>
        <v>0</v>
      </c>
      <c r="AB607" s="51">
        <v>607</v>
      </c>
    </row>
    <row r="608" spans="27:28" ht="21" customHeight="1" x14ac:dyDescent="0.55000000000000004">
      <c r="AA608" s="51">
        <f t="shared" ca="1" si="31"/>
        <v>0</v>
      </c>
      <c r="AB608" s="51">
        <v>608</v>
      </c>
    </row>
    <row r="609" spans="27:28" ht="21" customHeight="1" x14ac:dyDescent="0.55000000000000004">
      <c r="AA609" s="51">
        <f t="shared" ca="1" si="31"/>
        <v>0</v>
      </c>
      <c r="AB609" s="51">
        <v>609</v>
      </c>
    </row>
    <row r="610" spans="27:28" ht="21" customHeight="1" x14ac:dyDescent="0.55000000000000004">
      <c r="AA610" s="51">
        <f t="shared" ca="1" si="31"/>
        <v>0</v>
      </c>
      <c r="AB610" s="51">
        <v>610</v>
      </c>
    </row>
    <row r="611" spans="27:28" ht="21" customHeight="1" x14ac:dyDescent="0.55000000000000004">
      <c r="AA611" s="51">
        <f t="shared" ca="1" si="31"/>
        <v>0</v>
      </c>
      <c r="AB611" s="51">
        <v>611</v>
      </c>
    </row>
    <row r="612" spans="27:28" ht="21" customHeight="1" x14ac:dyDescent="0.55000000000000004">
      <c r="AA612" s="51">
        <f t="shared" ca="1" si="31"/>
        <v>0</v>
      </c>
      <c r="AB612" s="51">
        <v>612</v>
      </c>
    </row>
    <row r="613" spans="27:28" ht="21" customHeight="1" x14ac:dyDescent="0.55000000000000004">
      <c r="AA613" s="51">
        <f t="shared" ca="1" si="31"/>
        <v>0</v>
      </c>
      <c r="AB613" s="51">
        <v>613</v>
      </c>
    </row>
    <row r="614" spans="27:28" ht="21" customHeight="1" x14ac:dyDescent="0.55000000000000004">
      <c r="AA614" s="51">
        <f t="shared" ca="1" si="31"/>
        <v>0</v>
      </c>
      <c r="AB614" s="51">
        <v>614</v>
      </c>
    </row>
    <row r="615" spans="27:28" ht="21" customHeight="1" x14ac:dyDescent="0.55000000000000004">
      <c r="AA615" s="51">
        <f t="shared" ca="1" si="31"/>
        <v>0</v>
      </c>
      <c r="AB615" s="51">
        <v>615</v>
      </c>
    </row>
    <row r="616" spans="27:28" ht="21" customHeight="1" x14ac:dyDescent="0.55000000000000004">
      <c r="AA616" s="51">
        <f t="shared" ca="1" si="31"/>
        <v>0</v>
      </c>
      <c r="AB616" s="51">
        <v>616</v>
      </c>
    </row>
    <row r="617" spans="27:28" ht="21" customHeight="1" x14ac:dyDescent="0.55000000000000004">
      <c r="AA617" s="51">
        <f t="shared" ca="1" si="31"/>
        <v>0</v>
      </c>
      <c r="AB617" s="51">
        <v>617</v>
      </c>
    </row>
    <row r="618" spans="27:28" ht="21" customHeight="1" x14ac:dyDescent="0.55000000000000004">
      <c r="AA618" s="51">
        <f t="shared" ca="1" si="31"/>
        <v>0</v>
      </c>
      <c r="AB618" s="51">
        <v>618</v>
      </c>
    </row>
    <row r="619" spans="27:28" ht="21" customHeight="1" x14ac:dyDescent="0.55000000000000004">
      <c r="AA619" s="51">
        <f t="shared" ca="1" si="31"/>
        <v>0</v>
      </c>
      <c r="AB619" s="51">
        <v>619</v>
      </c>
    </row>
    <row r="620" spans="27:28" ht="21" customHeight="1" x14ac:dyDescent="0.55000000000000004">
      <c r="AA620" s="51">
        <f t="shared" ca="1" si="31"/>
        <v>0</v>
      </c>
      <c r="AB620" s="51">
        <v>620</v>
      </c>
    </row>
    <row r="621" spans="27:28" ht="21" customHeight="1" x14ac:dyDescent="0.55000000000000004">
      <c r="AA621" s="51">
        <f t="shared" ca="1" si="31"/>
        <v>0</v>
      </c>
      <c r="AB621" s="51">
        <v>621</v>
      </c>
    </row>
    <row r="622" spans="27:28" ht="21" customHeight="1" x14ac:dyDescent="0.55000000000000004">
      <c r="AA622" s="51">
        <f t="shared" ca="1" si="31"/>
        <v>0</v>
      </c>
      <c r="AB622" s="51">
        <v>622</v>
      </c>
    </row>
    <row r="623" spans="27:28" ht="21" customHeight="1" x14ac:dyDescent="0.55000000000000004">
      <c r="AA623" s="51">
        <f t="shared" ca="1" si="31"/>
        <v>0</v>
      </c>
      <c r="AB623" s="51">
        <v>623</v>
      </c>
    </row>
    <row r="624" spans="27:28" ht="21" customHeight="1" x14ac:dyDescent="0.55000000000000004">
      <c r="AA624" s="51">
        <f t="shared" ca="1" si="31"/>
        <v>0</v>
      </c>
      <c r="AB624" s="51">
        <v>624</v>
      </c>
    </row>
    <row r="625" spans="27:28" ht="21" customHeight="1" x14ac:dyDescent="0.55000000000000004">
      <c r="AA625" s="51">
        <f t="shared" ca="1" si="31"/>
        <v>0</v>
      </c>
      <c r="AB625" s="51">
        <v>625</v>
      </c>
    </row>
    <row r="626" spans="27:28" ht="21" customHeight="1" x14ac:dyDescent="0.55000000000000004">
      <c r="AA626" s="51">
        <f t="shared" ca="1" si="31"/>
        <v>0</v>
      </c>
      <c r="AB626" s="51">
        <v>626</v>
      </c>
    </row>
    <row r="627" spans="27:28" ht="21" customHeight="1" x14ac:dyDescent="0.55000000000000004">
      <c r="AA627" s="51">
        <f t="shared" ca="1" si="31"/>
        <v>0</v>
      </c>
      <c r="AB627" s="51">
        <v>627</v>
      </c>
    </row>
    <row r="628" spans="27:28" ht="21" customHeight="1" x14ac:dyDescent="0.55000000000000004">
      <c r="AA628" s="51">
        <f t="shared" ca="1" si="31"/>
        <v>0</v>
      </c>
      <c r="AB628" s="51">
        <v>628</v>
      </c>
    </row>
    <row r="629" spans="27:28" ht="21" customHeight="1" x14ac:dyDescent="0.55000000000000004">
      <c r="AA629" s="51">
        <f t="shared" ca="1" si="31"/>
        <v>0</v>
      </c>
      <c r="AB629" s="51">
        <v>629</v>
      </c>
    </row>
    <row r="630" spans="27:28" ht="21" customHeight="1" x14ac:dyDescent="0.55000000000000004">
      <c r="AA630" s="51">
        <f t="shared" ca="1" si="31"/>
        <v>0</v>
      </c>
      <c r="AB630" s="51">
        <v>630</v>
      </c>
    </row>
    <row r="631" spans="27:28" ht="21" customHeight="1" x14ac:dyDescent="0.55000000000000004">
      <c r="AA631" s="51">
        <f t="shared" ca="1" si="31"/>
        <v>0</v>
      </c>
      <c r="AB631" s="51">
        <v>631</v>
      </c>
    </row>
    <row r="632" spans="27:28" ht="21" customHeight="1" x14ac:dyDescent="0.55000000000000004">
      <c r="AA632" s="51">
        <f t="shared" ca="1" si="31"/>
        <v>0</v>
      </c>
      <c r="AB632" s="51">
        <v>632</v>
      </c>
    </row>
    <row r="633" spans="27:28" ht="21" customHeight="1" x14ac:dyDescent="0.55000000000000004">
      <c r="AA633" s="51">
        <f t="shared" ca="1" si="31"/>
        <v>0</v>
      </c>
      <c r="AB633" s="51">
        <v>633</v>
      </c>
    </row>
    <row r="634" spans="27:28" ht="21" customHeight="1" x14ac:dyDescent="0.55000000000000004">
      <c r="AA634" s="51">
        <f t="shared" ca="1" si="31"/>
        <v>0</v>
      </c>
      <c r="AB634" s="51">
        <v>634</v>
      </c>
    </row>
    <row r="635" spans="27:28" ht="21" customHeight="1" x14ac:dyDescent="0.55000000000000004">
      <c r="AA635" s="51">
        <f t="shared" ca="1" si="31"/>
        <v>0</v>
      </c>
      <c r="AB635" s="51">
        <v>635</v>
      </c>
    </row>
    <row r="636" spans="27:28" ht="21" customHeight="1" x14ac:dyDescent="0.55000000000000004">
      <c r="AA636" s="51">
        <f t="shared" ca="1" si="31"/>
        <v>0</v>
      </c>
      <c r="AB636" s="51">
        <v>636</v>
      </c>
    </row>
    <row r="637" spans="27:28" ht="21" customHeight="1" x14ac:dyDescent="0.55000000000000004">
      <c r="AA637" s="51">
        <f t="shared" ca="1" si="31"/>
        <v>0</v>
      </c>
      <c r="AB637" s="51">
        <v>637</v>
      </c>
    </row>
    <row r="638" spans="27:28" ht="21" customHeight="1" x14ac:dyDescent="0.55000000000000004">
      <c r="AA638" s="51">
        <f t="shared" ca="1" si="31"/>
        <v>0</v>
      </c>
      <c r="AB638" s="51">
        <v>638</v>
      </c>
    </row>
    <row r="639" spans="27:28" ht="21" customHeight="1" x14ac:dyDescent="0.55000000000000004">
      <c r="AA639" s="51">
        <f t="shared" ca="1" si="31"/>
        <v>0</v>
      </c>
      <c r="AB639" s="51">
        <v>639</v>
      </c>
    </row>
    <row r="640" spans="27:28" ht="21" customHeight="1" x14ac:dyDescent="0.55000000000000004">
      <c r="AA640" s="51">
        <f t="shared" ca="1" si="31"/>
        <v>0</v>
      </c>
      <c r="AB640" s="51">
        <v>640</v>
      </c>
    </row>
    <row r="641" spans="27:28" ht="21" customHeight="1" x14ac:dyDescent="0.55000000000000004">
      <c r="AA641" s="51">
        <f t="shared" ca="1" si="31"/>
        <v>0</v>
      </c>
      <c r="AB641" s="51">
        <v>641</v>
      </c>
    </row>
    <row r="642" spans="27:28" ht="21" customHeight="1" x14ac:dyDescent="0.55000000000000004">
      <c r="AA642" s="51">
        <f t="shared" ca="1" si="31"/>
        <v>0</v>
      </c>
      <c r="AB642" s="51">
        <v>642</v>
      </c>
    </row>
    <row r="643" spans="27:28" ht="21" customHeight="1" x14ac:dyDescent="0.55000000000000004">
      <c r="AA643" s="51">
        <f t="shared" ca="1" si="31"/>
        <v>0</v>
      </c>
      <c r="AB643" s="51">
        <v>643</v>
      </c>
    </row>
    <row r="644" spans="27:28" ht="21" customHeight="1" x14ac:dyDescent="0.55000000000000004">
      <c r="AA644" s="51">
        <f t="shared" ca="1" si="31"/>
        <v>0</v>
      </c>
      <c r="AB644" s="51">
        <v>644</v>
      </c>
    </row>
    <row r="645" spans="27:28" ht="21" customHeight="1" x14ac:dyDescent="0.55000000000000004">
      <c r="AA645" s="51">
        <f t="shared" ca="1" si="31"/>
        <v>0</v>
      </c>
      <c r="AB645" s="51">
        <v>645</v>
      </c>
    </row>
    <row r="646" spans="27:28" ht="21" customHeight="1" x14ac:dyDescent="0.55000000000000004">
      <c r="AA646" s="51">
        <f t="shared" ca="1" si="31"/>
        <v>0</v>
      </c>
      <c r="AB646" s="51">
        <v>646</v>
      </c>
    </row>
    <row r="647" spans="27:28" ht="21" customHeight="1" x14ac:dyDescent="0.55000000000000004">
      <c r="AA647" s="51">
        <f t="shared" ca="1" si="31"/>
        <v>0</v>
      </c>
      <c r="AB647" s="51">
        <v>647</v>
      </c>
    </row>
    <row r="648" spans="27:28" ht="21" customHeight="1" x14ac:dyDescent="0.55000000000000004">
      <c r="AA648" s="51">
        <f t="shared" ca="1" si="31"/>
        <v>0</v>
      </c>
      <c r="AB648" s="51">
        <v>648</v>
      </c>
    </row>
    <row r="649" spans="27:28" ht="21" customHeight="1" x14ac:dyDescent="0.55000000000000004">
      <c r="AA649" s="51">
        <f t="shared" ca="1" si="31"/>
        <v>0</v>
      </c>
      <c r="AB649" s="51">
        <v>649</v>
      </c>
    </row>
    <row r="650" spans="27:28" ht="21" customHeight="1" x14ac:dyDescent="0.55000000000000004">
      <c r="AA650" s="51">
        <f t="shared" ca="1" si="31"/>
        <v>0</v>
      </c>
      <c r="AB650" s="51">
        <v>650</v>
      </c>
    </row>
    <row r="651" spans="27:28" ht="21" customHeight="1" x14ac:dyDescent="0.55000000000000004">
      <c r="AA651" s="51">
        <f t="shared" ca="1" si="31"/>
        <v>0</v>
      </c>
      <c r="AB651" s="51">
        <v>651</v>
      </c>
    </row>
    <row r="652" spans="27:28" ht="21" customHeight="1" x14ac:dyDescent="0.55000000000000004">
      <c r="AA652" s="51">
        <f t="shared" ca="1" si="31"/>
        <v>0</v>
      </c>
      <c r="AB652" s="51">
        <v>652</v>
      </c>
    </row>
    <row r="653" spans="27:28" ht="21" customHeight="1" x14ac:dyDescent="0.55000000000000004">
      <c r="AA653" s="51">
        <f t="shared" ca="1" si="31"/>
        <v>0</v>
      </c>
      <c r="AB653" s="51">
        <v>653</v>
      </c>
    </row>
    <row r="654" spans="27:28" ht="21" customHeight="1" x14ac:dyDescent="0.55000000000000004">
      <c r="AA654" s="51">
        <f t="shared" ca="1" si="31"/>
        <v>0</v>
      </c>
      <c r="AB654" s="51">
        <v>654</v>
      </c>
    </row>
    <row r="655" spans="27:28" ht="21" customHeight="1" x14ac:dyDescent="0.55000000000000004">
      <c r="AA655" s="51">
        <f t="shared" ca="1" si="31"/>
        <v>0</v>
      </c>
      <c r="AB655" s="51">
        <v>655</v>
      </c>
    </row>
    <row r="656" spans="27:28" ht="21" customHeight="1" x14ac:dyDescent="0.55000000000000004">
      <c r="AA656" s="51">
        <f t="shared" ca="1" si="31"/>
        <v>0</v>
      </c>
      <c r="AB656" s="51">
        <v>656</v>
      </c>
    </row>
    <row r="657" spans="27:28" ht="21" customHeight="1" x14ac:dyDescent="0.55000000000000004">
      <c r="AA657" s="51">
        <f t="shared" ca="1" si="31"/>
        <v>0</v>
      </c>
      <c r="AB657" s="51">
        <v>657</v>
      </c>
    </row>
    <row r="658" spans="27:28" ht="21" customHeight="1" x14ac:dyDescent="0.55000000000000004">
      <c r="AA658" s="51">
        <f t="shared" ref="AA658:AA721" ca="1" si="32">INDIRECT($W$6&amp;"!"&amp;"B"&amp;ROW(B658))</f>
        <v>0</v>
      </c>
      <c r="AB658" s="51">
        <v>658</v>
      </c>
    </row>
    <row r="659" spans="27:28" ht="21" customHeight="1" x14ac:dyDescent="0.55000000000000004">
      <c r="AA659" s="51">
        <f t="shared" ca="1" si="32"/>
        <v>0</v>
      </c>
      <c r="AB659" s="51">
        <v>659</v>
      </c>
    </row>
    <row r="660" spans="27:28" ht="21" customHeight="1" x14ac:dyDescent="0.55000000000000004">
      <c r="AA660" s="51">
        <f t="shared" ca="1" si="32"/>
        <v>0</v>
      </c>
      <c r="AB660" s="51">
        <v>660</v>
      </c>
    </row>
    <row r="661" spans="27:28" ht="21" customHeight="1" x14ac:dyDescent="0.55000000000000004">
      <c r="AA661" s="51">
        <f t="shared" ca="1" si="32"/>
        <v>0</v>
      </c>
      <c r="AB661" s="51">
        <v>661</v>
      </c>
    </row>
    <row r="662" spans="27:28" ht="21" customHeight="1" x14ac:dyDescent="0.55000000000000004">
      <c r="AA662" s="51">
        <f t="shared" ca="1" si="32"/>
        <v>0</v>
      </c>
      <c r="AB662" s="51">
        <v>662</v>
      </c>
    </row>
    <row r="663" spans="27:28" ht="21" customHeight="1" x14ac:dyDescent="0.55000000000000004">
      <c r="AA663" s="51">
        <f t="shared" ca="1" si="32"/>
        <v>0</v>
      </c>
      <c r="AB663" s="51">
        <v>663</v>
      </c>
    </row>
    <row r="664" spans="27:28" ht="21" customHeight="1" x14ac:dyDescent="0.55000000000000004">
      <c r="AA664" s="51">
        <f t="shared" ca="1" si="32"/>
        <v>0</v>
      </c>
      <c r="AB664" s="51">
        <v>664</v>
      </c>
    </row>
    <row r="665" spans="27:28" ht="21" customHeight="1" x14ac:dyDescent="0.55000000000000004">
      <c r="AA665" s="51">
        <f t="shared" ca="1" si="32"/>
        <v>0</v>
      </c>
      <c r="AB665" s="51">
        <v>665</v>
      </c>
    </row>
    <row r="666" spans="27:28" ht="21" customHeight="1" x14ac:dyDescent="0.55000000000000004">
      <c r="AA666" s="51">
        <f t="shared" ca="1" si="32"/>
        <v>0</v>
      </c>
      <c r="AB666" s="51">
        <v>666</v>
      </c>
    </row>
    <row r="667" spans="27:28" ht="21" customHeight="1" x14ac:dyDescent="0.55000000000000004">
      <c r="AA667" s="51">
        <f t="shared" ca="1" si="32"/>
        <v>0</v>
      </c>
      <c r="AB667" s="51">
        <v>667</v>
      </c>
    </row>
    <row r="668" spans="27:28" ht="21" customHeight="1" x14ac:dyDescent="0.55000000000000004">
      <c r="AA668" s="51">
        <f t="shared" ca="1" si="32"/>
        <v>0</v>
      </c>
      <c r="AB668" s="51">
        <v>668</v>
      </c>
    </row>
    <row r="669" spans="27:28" ht="21" customHeight="1" x14ac:dyDescent="0.55000000000000004">
      <c r="AA669" s="51">
        <f t="shared" ca="1" si="32"/>
        <v>0</v>
      </c>
      <c r="AB669" s="51">
        <v>669</v>
      </c>
    </row>
    <row r="670" spans="27:28" ht="21" customHeight="1" x14ac:dyDescent="0.55000000000000004">
      <c r="AA670" s="51">
        <f t="shared" ca="1" si="32"/>
        <v>0</v>
      </c>
      <c r="AB670" s="51">
        <v>670</v>
      </c>
    </row>
    <row r="671" spans="27:28" ht="21" customHeight="1" x14ac:dyDescent="0.55000000000000004">
      <c r="AA671" s="51">
        <f t="shared" ca="1" si="32"/>
        <v>0</v>
      </c>
      <c r="AB671" s="51">
        <v>671</v>
      </c>
    </row>
    <row r="672" spans="27:28" ht="21" customHeight="1" x14ac:dyDescent="0.55000000000000004">
      <c r="AA672" s="51">
        <f t="shared" ca="1" si="32"/>
        <v>0</v>
      </c>
      <c r="AB672" s="51">
        <v>672</v>
      </c>
    </row>
    <row r="673" spans="27:28" ht="21" customHeight="1" x14ac:dyDescent="0.55000000000000004">
      <c r="AA673" s="51">
        <f t="shared" ca="1" si="32"/>
        <v>0</v>
      </c>
      <c r="AB673" s="51">
        <v>673</v>
      </c>
    </row>
    <row r="674" spans="27:28" ht="21" customHeight="1" x14ac:dyDescent="0.55000000000000004">
      <c r="AA674" s="51">
        <f t="shared" ca="1" si="32"/>
        <v>0</v>
      </c>
      <c r="AB674" s="51">
        <v>674</v>
      </c>
    </row>
    <row r="675" spans="27:28" ht="21" customHeight="1" x14ac:dyDescent="0.55000000000000004">
      <c r="AA675" s="51">
        <f t="shared" ca="1" si="32"/>
        <v>0</v>
      </c>
      <c r="AB675" s="51">
        <v>675</v>
      </c>
    </row>
    <row r="676" spans="27:28" ht="21" customHeight="1" x14ac:dyDescent="0.55000000000000004">
      <c r="AA676" s="51">
        <f t="shared" ca="1" si="32"/>
        <v>0</v>
      </c>
      <c r="AB676" s="51">
        <v>676</v>
      </c>
    </row>
    <row r="677" spans="27:28" ht="21" customHeight="1" x14ac:dyDescent="0.55000000000000004">
      <c r="AA677" s="51">
        <f t="shared" ca="1" si="32"/>
        <v>0</v>
      </c>
      <c r="AB677" s="51">
        <v>677</v>
      </c>
    </row>
    <row r="678" spans="27:28" ht="21" customHeight="1" x14ac:dyDescent="0.55000000000000004">
      <c r="AA678" s="51">
        <f t="shared" ca="1" si="32"/>
        <v>0</v>
      </c>
      <c r="AB678" s="51">
        <v>678</v>
      </c>
    </row>
    <row r="679" spans="27:28" ht="21" customHeight="1" x14ac:dyDescent="0.55000000000000004">
      <c r="AA679" s="51">
        <f t="shared" ca="1" si="32"/>
        <v>0</v>
      </c>
      <c r="AB679" s="51">
        <v>679</v>
      </c>
    </row>
    <row r="680" spans="27:28" ht="21" customHeight="1" x14ac:dyDescent="0.55000000000000004">
      <c r="AA680" s="51">
        <f t="shared" ca="1" si="32"/>
        <v>0</v>
      </c>
      <c r="AB680" s="51">
        <v>680</v>
      </c>
    </row>
    <row r="681" spans="27:28" ht="21" customHeight="1" x14ac:dyDescent="0.55000000000000004">
      <c r="AA681" s="51">
        <f t="shared" ca="1" si="32"/>
        <v>0</v>
      </c>
      <c r="AB681" s="51">
        <v>681</v>
      </c>
    </row>
    <row r="682" spans="27:28" ht="21" customHeight="1" x14ac:dyDescent="0.55000000000000004">
      <c r="AA682" s="51">
        <f t="shared" ca="1" si="32"/>
        <v>0</v>
      </c>
      <c r="AB682" s="51">
        <v>682</v>
      </c>
    </row>
    <row r="683" spans="27:28" ht="21" customHeight="1" x14ac:dyDescent="0.55000000000000004">
      <c r="AA683" s="51">
        <f t="shared" ca="1" si="32"/>
        <v>0</v>
      </c>
      <c r="AB683" s="51">
        <v>683</v>
      </c>
    </row>
    <row r="684" spans="27:28" ht="21" customHeight="1" x14ac:dyDescent="0.55000000000000004">
      <c r="AA684" s="51">
        <f t="shared" ca="1" si="32"/>
        <v>0</v>
      </c>
      <c r="AB684" s="51">
        <v>684</v>
      </c>
    </row>
    <row r="685" spans="27:28" ht="21" customHeight="1" x14ac:dyDescent="0.55000000000000004">
      <c r="AA685" s="51">
        <f t="shared" ca="1" si="32"/>
        <v>0</v>
      </c>
      <c r="AB685" s="51">
        <v>685</v>
      </c>
    </row>
    <row r="686" spans="27:28" ht="21" customHeight="1" x14ac:dyDescent="0.55000000000000004">
      <c r="AA686" s="51">
        <f t="shared" ca="1" si="32"/>
        <v>0</v>
      </c>
      <c r="AB686" s="51">
        <v>686</v>
      </c>
    </row>
    <row r="687" spans="27:28" ht="21" customHeight="1" x14ac:dyDescent="0.55000000000000004">
      <c r="AA687" s="51">
        <f t="shared" ca="1" si="32"/>
        <v>0</v>
      </c>
      <c r="AB687" s="51">
        <v>687</v>
      </c>
    </row>
    <row r="688" spans="27:28" ht="21" customHeight="1" x14ac:dyDescent="0.55000000000000004">
      <c r="AA688" s="51">
        <f t="shared" ca="1" si="32"/>
        <v>0</v>
      </c>
      <c r="AB688" s="51">
        <v>688</v>
      </c>
    </row>
    <row r="689" spans="27:28" ht="21" customHeight="1" x14ac:dyDescent="0.55000000000000004">
      <c r="AA689" s="51">
        <f t="shared" ca="1" si="32"/>
        <v>0</v>
      </c>
      <c r="AB689" s="51">
        <v>689</v>
      </c>
    </row>
    <row r="690" spans="27:28" ht="21" customHeight="1" x14ac:dyDescent="0.55000000000000004">
      <c r="AA690" s="51">
        <f t="shared" ca="1" si="32"/>
        <v>0</v>
      </c>
      <c r="AB690" s="51">
        <v>690</v>
      </c>
    </row>
    <row r="691" spans="27:28" ht="21" customHeight="1" x14ac:dyDescent="0.55000000000000004">
      <c r="AA691" s="51">
        <f t="shared" ca="1" si="32"/>
        <v>0</v>
      </c>
      <c r="AB691" s="51">
        <v>691</v>
      </c>
    </row>
    <row r="692" spans="27:28" ht="21" customHeight="1" x14ac:dyDescent="0.55000000000000004">
      <c r="AA692" s="51">
        <f t="shared" ca="1" si="32"/>
        <v>0</v>
      </c>
      <c r="AB692" s="51">
        <v>692</v>
      </c>
    </row>
    <row r="693" spans="27:28" ht="21" customHeight="1" x14ac:dyDescent="0.55000000000000004">
      <c r="AA693" s="51">
        <f t="shared" ca="1" si="32"/>
        <v>0</v>
      </c>
      <c r="AB693" s="51">
        <v>693</v>
      </c>
    </row>
    <row r="694" spans="27:28" ht="21" customHeight="1" x14ac:dyDescent="0.55000000000000004">
      <c r="AA694" s="51">
        <f t="shared" ca="1" si="32"/>
        <v>0</v>
      </c>
      <c r="AB694" s="51">
        <v>694</v>
      </c>
    </row>
    <row r="695" spans="27:28" ht="21" customHeight="1" x14ac:dyDescent="0.55000000000000004">
      <c r="AA695" s="51">
        <f t="shared" ca="1" si="32"/>
        <v>0</v>
      </c>
      <c r="AB695" s="51">
        <v>695</v>
      </c>
    </row>
    <row r="696" spans="27:28" ht="21" customHeight="1" x14ac:dyDescent="0.55000000000000004">
      <c r="AA696" s="51">
        <f t="shared" ca="1" si="32"/>
        <v>0</v>
      </c>
      <c r="AB696" s="51">
        <v>696</v>
      </c>
    </row>
    <row r="697" spans="27:28" ht="21" customHeight="1" x14ac:dyDescent="0.55000000000000004">
      <c r="AA697" s="51">
        <f t="shared" ca="1" si="32"/>
        <v>0</v>
      </c>
      <c r="AB697" s="51">
        <v>697</v>
      </c>
    </row>
    <row r="698" spans="27:28" ht="21" customHeight="1" x14ac:dyDescent="0.55000000000000004">
      <c r="AA698" s="51">
        <f t="shared" ca="1" si="32"/>
        <v>0</v>
      </c>
      <c r="AB698" s="51">
        <v>698</v>
      </c>
    </row>
    <row r="699" spans="27:28" ht="21" customHeight="1" x14ac:dyDescent="0.55000000000000004">
      <c r="AA699" s="51">
        <f t="shared" ca="1" si="32"/>
        <v>0</v>
      </c>
      <c r="AB699" s="51">
        <v>699</v>
      </c>
    </row>
    <row r="700" spans="27:28" ht="21" customHeight="1" x14ac:dyDescent="0.55000000000000004">
      <c r="AA700" s="51">
        <f t="shared" ca="1" si="32"/>
        <v>0</v>
      </c>
      <c r="AB700" s="51">
        <v>700</v>
      </c>
    </row>
    <row r="701" spans="27:28" ht="21" customHeight="1" x14ac:dyDescent="0.55000000000000004">
      <c r="AA701" s="51">
        <f t="shared" ca="1" si="32"/>
        <v>0</v>
      </c>
      <c r="AB701" s="51">
        <v>701</v>
      </c>
    </row>
    <row r="702" spans="27:28" ht="21" customHeight="1" x14ac:dyDescent="0.55000000000000004">
      <c r="AA702" s="51">
        <f t="shared" ca="1" si="32"/>
        <v>0</v>
      </c>
      <c r="AB702" s="51">
        <v>702</v>
      </c>
    </row>
    <row r="703" spans="27:28" ht="21" customHeight="1" x14ac:dyDescent="0.55000000000000004">
      <c r="AA703" s="51">
        <f t="shared" ca="1" si="32"/>
        <v>0</v>
      </c>
      <c r="AB703" s="51">
        <v>703</v>
      </c>
    </row>
    <row r="704" spans="27:28" ht="21" customHeight="1" x14ac:dyDescent="0.55000000000000004">
      <c r="AA704" s="51">
        <f t="shared" ca="1" si="32"/>
        <v>0</v>
      </c>
      <c r="AB704" s="51">
        <v>704</v>
      </c>
    </row>
    <row r="705" spans="27:28" ht="21" customHeight="1" x14ac:dyDescent="0.55000000000000004">
      <c r="AA705" s="51">
        <f t="shared" ca="1" si="32"/>
        <v>0</v>
      </c>
      <c r="AB705" s="51">
        <v>705</v>
      </c>
    </row>
    <row r="706" spans="27:28" ht="21" customHeight="1" x14ac:dyDescent="0.55000000000000004">
      <c r="AA706" s="51">
        <f t="shared" ca="1" si="32"/>
        <v>0</v>
      </c>
      <c r="AB706" s="51">
        <v>706</v>
      </c>
    </row>
    <row r="707" spans="27:28" ht="21" customHeight="1" x14ac:dyDescent="0.55000000000000004">
      <c r="AA707" s="51">
        <f t="shared" ca="1" si="32"/>
        <v>0</v>
      </c>
      <c r="AB707" s="51">
        <v>707</v>
      </c>
    </row>
    <row r="708" spans="27:28" ht="21" customHeight="1" x14ac:dyDescent="0.55000000000000004">
      <c r="AA708" s="51">
        <f t="shared" ca="1" si="32"/>
        <v>0</v>
      </c>
      <c r="AB708" s="51">
        <v>708</v>
      </c>
    </row>
    <row r="709" spans="27:28" ht="21" customHeight="1" x14ac:dyDescent="0.55000000000000004">
      <c r="AA709" s="51">
        <f t="shared" ca="1" si="32"/>
        <v>0</v>
      </c>
      <c r="AB709" s="51">
        <v>709</v>
      </c>
    </row>
    <row r="710" spans="27:28" ht="21" customHeight="1" x14ac:dyDescent="0.55000000000000004">
      <c r="AA710" s="51">
        <f t="shared" ca="1" si="32"/>
        <v>0</v>
      </c>
      <c r="AB710" s="51">
        <v>710</v>
      </c>
    </row>
    <row r="711" spans="27:28" ht="21" customHeight="1" x14ac:dyDescent="0.55000000000000004">
      <c r="AA711" s="51">
        <f t="shared" ca="1" si="32"/>
        <v>0</v>
      </c>
      <c r="AB711" s="51">
        <v>711</v>
      </c>
    </row>
    <row r="712" spans="27:28" ht="21" customHeight="1" x14ac:dyDescent="0.55000000000000004">
      <c r="AA712" s="51">
        <f t="shared" ca="1" si="32"/>
        <v>0</v>
      </c>
      <c r="AB712" s="51">
        <v>712</v>
      </c>
    </row>
    <row r="713" spans="27:28" ht="21" customHeight="1" x14ac:dyDescent="0.55000000000000004">
      <c r="AA713" s="51">
        <f t="shared" ca="1" si="32"/>
        <v>0</v>
      </c>
      <c r="AB713" s="51">
        <v>713</v>
      </c>
    </row>
    <row r="714" spans="27:28" ht="21" customHeight="1" x14ac:dyDescent="0.55000000000000004">
      <c r="AA714" s="51">
        <f t="shared" ca="1" si="32"/>
        <v>0</v>
      </c>
      <c r="AB714" s="51">
        <v>714</v>
      </c>
    </row>
    <row r="715" spans="27:28" ht="21" customHeight="1" x14ac:dyDescent="0.55000000000000004">
      <c r="AA715" s="51">
        <f t="shared" ca="1" si="32"/>
        <v>0</v>
      </c>
      <c r="AB715" s="51">
        <v>715</v>
      </c>
    </row>
    <row r="716" spans="27:28" ht="21" customHeight="1" x14ac:dyDescent="0.55000000000000004">
      <c r="AA716" s="51">
        <f t="shared" ca="1" si="32"/>
        <v>0</v>
      </c>
      <c r="AB716" s="51">
        <v>716</v>
      </c>
    </row>
    <row r="717" spans="27:28" ht="21" customHeight="1" x14ac:dyDescent="0.55000000000000004">
      <c r="AA717" s="51">
        <f t="shared" ca="1" si="32"/>
        <v>0</v>
      </c>
      <c r="AB717" s="51">
        <v>717</v>
      </c>
    </row>
    <row r="718" spans="27:28" ht="21" customHeight="1" x14ac:dyDescent="0.55000000000000004">
      <c r="AA718" s="51">
        <f t="shared" ca="1" si="32"/>
        <v>0</v>
      </c>
      <c r="AB718" s="51">
        <v>718</v>
      </c>
    </row>
    <row r="719" spans="27:28" ht="21" customHeight="1" x14ac:dyDescent="0.55000000000000004">
      <c r="AA719" s="51">
        <f t="shared" ca="1" si="32"/>
        <v>0</v>
      </c>
      <c r="AB719" s="51">
        <v>719</v>
      </c>
    </row>
    <row r="720" spans="27:28" ht="21" customHeight="1" x14ac:dyDescent="0.55000000000000004">
      <c r="AA720" s="51">
        <f t="shared" ca="1" si="32"/>
        <v>0</v>
      </c>
      <c r="AB720" s="51">
        <v>720</v>
      </c>
    </row>
    <row r="721" spans="27:28" ht="21" customHeight="1" x14ac:dyDescent="0.55000000000000004">
      <c r="AA721" s="51">
        <f t="shared" ca="1" si="32"/>
        <v>0</v>
      </c>
      <c r="AB721" s="51">
        <v>721</v>
      </c>
    </row>
    <row r="722" spans="27:28" ht="21" customHeight="1" x14ac:dyDescent="0.55000000000000004">
      <c r="AA722" s="51">
        <f t="shared" ref="AA722:AA785" ca="1" si="33">INDIRECT($W$6&amp;"!"&amp;"B"&amp;ROW(B722))</f>
        <v>0</v>
      </c>
      <c r="AB722" s="51">
        <v>722</v>
      </c>
    </row>
    <row r="723" spans="27:28" ht="21" customHeight="1" x14ac:dyDescent="0.55000000000000004">
      <c r="AA723" s="51">
        <f t="shared" ca="1" si="33"/>
        <v>0</v>
      </c>
      <c r="AB723" s="51">
        <v>723</v>
      </c>
    </row>
    <row r="724" spans="27:28" ht="21" customHeight="1" x14ac:dyDescent="0.55000000000000004">
      <c r="AA724" s="51">
        <f t="shared" ca="1" si="33"/>
        <v>0</v>
      </c>
      <c r="AB724" s="51">
        <v>724</v>
      </c>
    </row>
    <row r="725" spans="27:28" ht="21" customHeight="1" x14ac:dyDescent="0.55000000000000004">
      <c r="AA725" s="51">
        <f t="shared" ca="1" si="33"/>
        <v>0</v>
      </c>
      <c r="AB725" s="51">
        <v>725</v>
      </c>
    </row>
    <row r="726" spans="27:28" ht="21" customHeight="1" x14ac:dyDescent="0.55000000000000004">
      <c r="AA726" s="51">
        <f t="shared" ca="1" si="33"/>
        <v>0</v>
      </c>
      <c r="AB726" s="51">
        <v>726</v>
      </c>
    </row>
    <row r="727" spans="27:28" ht="21" customHeight="1" x14ac:dyDescent="0.55000000000000004">
      <c r="AA727" s="51">
        <f t="shared" ca="1" si="33"/>
        <v>0</v>
      </c>
      <c r="AB727" s="51">
        <v>727</v>
      </c>
    </row>
    <row r="728" spans="27:28" ht="21" customHeight="1" x14ac:dyDescent="0.55000000000000004">
      <c r="AA728" s="51">
        <f t="shared" ca="1" si="33"/>
        <v>0</v>
      </c>
      <c r="AB728" s="51">
        <v>728</v>
      </c>
    </row>
    <row r="729" spans="27:28" ht="21" customHeight="1" x14ac:dyDescent="0.55000000000000004">
      <c r="AA729" s="51">
        <f t="shared" ca="1" si="33"/>
        <v>0</v>
      </c>
      <c r="AB729" s="51">
        <v>729</v>
      </c>
    </row>
    <row r="730" spans="27:28" ht="21" customHeight="1" x14ac:dyDescent="0.55000000000000004">
      <c r="AA730" s="51">
        <f t="shared" ca="1" si="33"/>
        <v>0</v>
      </c>
      <c r="AB730" s="51">
        <v>730</v>
      </c>
    </row>
    <row r="731" spans="27:28" ht="21" customHeight="1" x14ac:dyDescent="0.55000000000000004">
      <c r="AA731" s="51">
        <f t="shared" ca="1" si="33"/>
        <v>0</v>
      </c>
      <c r="AB731" s="51">
        <v>731</v>
      </c>
    </row>
    <row r="732" spans="27:28" ht="21" customHeight="1" x14ac:dyDescent="0.55000000000000004">
      <c r="AA732" s="51">
        <f t="shared" ca="1" si="33"/>
        <v>0</v>
      </c>
      <c r="AB732" s="51">
        <v>732</v>
      </c>
    </row>
    <row r="733" spans="27:28" ht="21" customHeight="1" x14ac:dyDescent="0.55000000000000004">
      <c r="AA733" s="51">
        <f t="shared" ca="1" si="33"/>
        <v>0</v>
      </c>
      <c r="AB733" s="51">
        <v>733</v>
      </c>
    </row>
    <row r="734" spans="27:28" ht="21" customHeight="1" x14ac:dyDescent="0.55000000000000004">
      <c r="AA734" s="51">
        <f t="shared" ca="1" si="33"/>
        <v>0</v>
      </c>
      <c r="AB734" s="51">
        <v>734</v>
      </c>
    </row>
    <row r="735" spans="27:28" ht="21" customHeight="1" x14ac:dyDescent="0.55000000000000004">
      <c r="AA735" s="51">
        <f t="shared" ca="1" si="33"/>
        <v>0</v>
      </c>
      <c r="AB735" s="51">
        <v>735</v>
      </c>
    </row>
    <row r="736" spans="27:28" ht="21" customHeight="1" x14ac:dyDescent="0.55000000000000004">
      <c r="AA736" s="51">
        <f t="shared" ca="1" si="33"/>
        <v>0</v>
      </c>
      <c r="AB736" s="51">
        <v>736</v>
      </c>
    </row>
    <row r="737" spans="27:28" ht="21" customHeight="1" x14ac:dyDescent="0.55000000000000004">
      <c r="AA737" s="51">
        <f t="shared" ca="1" si="33"/>
        <v>0</v>
      </c>
      <c r="AB737" s="51">
        <v>737</v>
      </c>
    </row>
    <row r="738" spans="27:28" ht="21" customHeight="1" x14ac:dyDescent="0.55000000000000004">
      <c r="AA738" s="51">
        <f t="shared" ca="1" si="33"/>
        <v>0</v>
      </c>
      <c r="AB738" s="51">
        <v>738</v>
      </c>
    </row>
    <row r="739" spans="27:28" ht="21" customHeight="1" x14ac:dyDescent="0.55000000000000004">
      <c r="AA739" s="51">
        <f t="shared" ca="1" si="33"/>
        <v>0</v>
      </c>
      <c r="AB739" s="51">
        <v>739</v>
      </c>
    </row>
    <row r="740" spans="27:28" ht="21" customHeight="1" x14ac:dyDescent="0.55000000000000004">
      <c r="AA740" s="51">
        <f t="shared" ca="1" si="33"/>
        <v>0</v>
      </c>
      <c r="AB740" s="51">
        <v>740</v>
      </c>
    </row>
    <row r="741" spans="27:28" ht="21" customHeight="1" x14ac:dyDescent="0.55000000000000004">
      <c r="AA741" s="51">
        <f t="shared" ca="1" si="33"/>
        <v>0</v>
      </c>
      <c r="AB741" s="51">
        <v>741</v>
      </c>
    </row>
    <row r="742" spans="27:28" ht="21" customHeight="1" x14ac:dyDescent="0.55000000000000004">
      <c r="AA742" s="51">
        <f t="shared" ca="1" si="33"/>
        <v>0</v>
      </c>
      <c r="AB742" s="51">
        <v>742</v>
      </c>
    </row>
    <row r="743" spans="27:28" ht="21" customHeight="1" x14ac:dyDescent="0.55000000000000004">
      <c r="AA743" s="51">
        <f t="shared" ca="1" si="33"/>
        <v>0</v>
      </c>
      <c r="AB743" s="51">
        <v>743</v>
      </c>
    </row>
    <row r="744" spans="27:28" ht="21" customHeight="1" x14ac:dyDescent="0.55000000000000004">
      <c r="AA744" s="51">
        <f t="shared" ca="1" si="33"/>
        <v>0</v>
      </c>
      <c r="AB744" s="51">
        <v>744</v>
      </c>
    </row>
    <row r="745" spans="27:28" ht="21" customHeight="1" x14ac:dyDescent="0.55000000000000004">
      <c r="AA745" s="51">
        <f t="shared" ca="1" si="33"/>
        <v>0</v>
      </c>
      <c r="AB745" s="51">
        <v>745</v>
      </c>
    </row>
    <row r="746" spans="27:28" ht="21" customHeight="1" x14ac:dyDescent="0.55000000000000004">
      <c r="AA746" s="51">
        <f t="shared" ca="1" si="33"/>
        <v>0</v>
      </c>
      <c r="AB746" s="51">
        <v>746</v>
      </c>
    </row>
    <row r="747" spans="27:28" ht="21" customHeight="1" x14ac:dyDescent="0.55000000000000004">
      <c r="AA747" s="51">
        <f t="shared" ca="1" si="33"/>
        <v>0</v>
      </c>
      <c r="AB747" s="51">
        <v>747</v>
      </c>
    </row>
    <row r="748" spans="27:28" ht="21" customHeight="1" x14ac:dyDescent="0.55000000000000004">
      <c r="AA748" s="51">
        <f t="shared" ca="1" si="33"/>
        <v>0</v>
      </c>
      <c r="AB748" s="51">
        <v>748</v>
      </c>
    </row>
    <row r="749" spans="27:28" ht="21" customHeight="1" x14ac:dyDescent="0.55000000000000004">
      <c r="AA749" s="51">
        <f t="shared" ca="1" si="33"/>
        <v>0</v>
      </c>
      <c r="AB749" s="51">
        <v>749</v>
      </c>
    </row>
    <row r="750" spans="27:28" ht="21" customHeight="1" x14ac:dyDescent="0.55000000000000004">
      <c r="AA750" s="51">
        <f t="shared" ca="1" si="33"/>
        <v>0</v>
      </c>
      <c r="AB750" s="51">
        <v>750</v>
      </c>
    </row>
    <row r="751" spans="27:28" ht="21" customHeight="1" x14ac:dyDescent="0.55000000000000004">
      <c r="AA751" s="51">
        <f t="shared" ca="1" si="33"/>
        <v>0</v>
      </c>
      <c r="AB751" s="51">
        <v>751</v>
      </c>
    </row>
    <row r="752" spans="27:28" ht="21" customHeight="1" x14ac:dyDescent="0.55000000000000004">
      <c r="AA752" s="51">
        <f t="shared" ca="1" si="33"/>
        <v>0</v>
      </c>
      <c r="AB752" s="51">
        <v>752</v>
      </c>
    </row>
    <row r="753" spans="27:28" ht="21" customHeight="1" x14ac:dyDescent="0.55000000000000004">
      <c r="AA753" s="51">
        <f t="shared" ca="1" si="33"/>
        <v>0</v>
      </c>
      <c r="AB753" s="51">
        <v>753</v>
      </c>
    </row>
    <row r="754" spans="27:28" ht="21" customHeight="1" x14ac:dyDescent="0.55000000000000004">
      <c r="AA754" s="51">
        <f t="shared" ca="1" si="33"/>
        <v>0</v>
      </c>
      <c r="AB754" s="51">
        <v>754</v>
      </c>
    </row>
    <row r="755" spans="27:28" ht="21" customHeight="1" x14ac:dyDescent="0.55000000000000004">
      <c r="AA755" s="51">
        <f t="shared" ca="1" si="33"/>
        <v>0</v>
      </c>
      <c r="AB755" s="51">
        <v>755</v>
      </c>
    </row>
    <row r="756" spans="27:28" ht="21" customHeight="1" x14ac:dyDescent="0.55000000000000004">
      <c r="AA756" s="51">
        <f t="shared" ca="1" si="33"/>
        <v>0</v>
      </c>
      <c r="AB756" s="51">
        <v>756</v>
      </c>
    </row>
    <row r="757" spans="27:28" ht="21" customHeight="1" x14ac:dyDescent="0.55000000000000004">
      <c r="AA757" s="51">
        <f t="shared" ca="1" si="33"/>
        <v>0</v>
      </c>
      <c r="AB757" s="51">
        <v>757</v>
      </c>
    </row>
    <row r="758" spans="27:28" ht="21" customHeight="1" x14ac:dyDescent="0.55000000000000004">
      <c r="AA758" s="51">
        <f t="shared" ca="1" si="33"/>
        <v>0</v>
      </c>
      <c r="AB758" s="51">
        <v>758</v>
      </c>
    </row>
    <row r="759" spans="27:28" ht="21" customHeight="1" x14ac:dyDescent="0.55000000000000004">
      <c r="AA759" s="51">
        <f t="shared" ca="1" si="33"/>
        <v>0</v>
      </c>
      <c r="AB759" s="51">
        <v>759</v>
      </c>
    </row>
    <row r="760" spans="27:28" ht="21" customHeight="1" x14ac:dyDescent="0.55000000000000004">
      <c r="AA760" s="51">
        <f t="shared" ca="1" si="33"/>
        <v>0</v>
      </c>
      <c r="AB760" s="51">
        <v>760</v>
      </c>
    </row>
    <row r="761" spans="27:28" ht="21" customHeight="1" x14ac:dyDescent="0.55000000000000004">
      <c r="AA761" s="51">
        <f t="shared" ca="1" si="33"/>
        <v>0</v>
      </c>
      <c r="AB761" s="51">
        <v>761</v>
      </c>
    </row>
    <row r="762" spans="27:28" ht="21" customHeight="1" x14ac:dyDescent="0.55000000000000004">
      <c r="AA762" s="51">
        <f t="shared" ca="1" si="33"/>
        <v>0</v>
      </c>
      <c r="AB762" s="51">
        <v>762</v>
      </c>
    </row>
    <row r="763" spans="27:28" ht="21" customHeight="1" x14ac:dyDescent="0.55000000000000004">
      <c r="AA763" s="51">
        <f t="shared" ca="1" si="33"/>
        <v>0</v>
      </c>
      <c r="AB763" s="51">
        <v>763</v>
      </c>
    </row>
    <row r="764" spans="27:28" ht="21" customHeight="1" x14ac:dyDescent="0.55000000000000004">
      <c r="AA764" s="51">
        <f t="shared" ca="1" si="33"/>
        <v>0</v>
      </c>
      <c r="AB764" s="51">
        <v>764</v>
      </c>
    </row>
    <row r="765" spans="27:28" ht="21" customHeight="1" x14ac:dyDescent="0.55000000000000004">
      <c r="AA765" s="51">
        <f t="shared" ca="1" si="33"/>
        <v>0</v>
      </c>
      <c r="AB765" s="51">
        <v>765</v>
      </c>
    </row>
    <row r="766" spans="27:28" ht="21" customHeight="1" x14ac:dyDescent="0.55000000000000004">
      <c r="AA766" s="51">
        <f t="shared" ca="1" si="33"/>
        <v>0</v>
      </c>
      <c r="AB766" s="51">
        <v>766</v>
      </c>
    </row>
    <row r="767" spans="27:28" ht="21" customHeight="1" x14ac:dyDescent="0.55000000000000004">
      <c r="AA767" s="51">
        <f t="shared" ca="1" si="33"/>
        <v>0</v>
      </c>
      <c r="AB767" s="51">
        <v>767</v>
      </c>
    </row>
    <row r="768" spans="27:28" ht="21" customHeight="1" x14ac:dyDescent="0.55000000000000004">
      <c r="AA768" s="51">
        <f t="shared" ca="1" si="33"/>
        <v>0</v>
      </c>
      <c r="AB768" s="51">
        <v>768</v>
      </c>
    </row>
    <row r="769" spans="27:28" ht="21" customHeight="1" x14ac:dyDescent="0.55000000000000004">
      <c r="AA769" s="51">
        <f t="shared" ca="1" si="33"/>
        <v>0</v>
      </c>
      <c r="AB769" s="51">
        <v>769</v>
      </c>
    </row>
    <row r="770" spans="27:28" ht="21" customHeight="1" x14ac:dyDescent="0.55000000000000004">
      <c r="AA770" s="51">
        <f t="shared" ca="1" si="33"/>
        <v>0</v>
      </c>
      <c r="AB770" s="51">
        <v>770</v>
      </c>
    </row>
    <row r="771" spans="27:28" ht="21" customHeight="1" x14ac:dyDescent="0.55000000000000004">
      <c r="AA771" s="51">
        <f t="shared" ca="1" si="33"/>
        <v>0</v>
      </c>
      <c r="AB771" s="51">
        <v>771</v>
      </c>
    </row>
    <row r="772" spans="27:28" ht="21" customHeight="1" x14ac:dyDescent="0.55000000000000004">
      <c r="AA772" s="51">
        <f t="shared" ca="1" si="33"/>
        <v>0</v>
      </c>
      <c r="AB772" s="51">
        <v>772</v>
      </c>
    </row>
    <row r="773" spans="27:28" ht="21" customHeight="1" x14ac:dyDescent="0.55000000000000004">
      <c r="AA773" s="51">
        <f t="shared" ca="1" si="33"/>
        <v>0</v>
      </c>
      <c r="AB773" s="51">
        <v>773</v>
      </c>
    </row>
    <row r="774" spans="27:28" ht="21" customHeight="1" x14ac:dyDescent="0.55000000000000004">
      <c r="AA774" s="51">
        <f t="shared" ca="1" si="33"/>
        <v>0</v>
      </c>
      <c r="AB774" s="51">
        <v>774</v>
      </c>
    </row>
    <row r="775" spans="27:28" ht="21" customHeight="1" x14ac:dyDescent="0.55000000000000004">
      <c r="AA775" s="51">
        <f t="shared" ca="1" si="33"/>
        <v>0</v>
      </c>
      <c r="AB775" s="51">
        <v>775</v>
      </c>
    </row>
    <row r="776" spans="27:28" ht="21" customHeight="1" x14ac:dyDescent="0.55000000000000004">
      <c r="AA776" s="51">
        <f t="shared" ca="1" si="33"/>
        <v>0</v>
      </c>
      <c r="AB776" s="51">
        <v>776</v>
      </c>
    </row>
    <row r="777" spans="27:28" ht="21" customHeight="1" x14ac:dyDescent="0.55000000000000004">
      <c r="AA777" s="51">
        <f t="shared" ca="1" si="33"/>
        <v>0</v>
      </c>
      <c r="AB777" s="51">
        <v>777</v>
      </c>
    </row>
    <row r="778" spans="27:28" ht="21" customHeight="1" x14ac:dyDescent="0.55000000000000004">
      <c r="AA778" s="51">
        <f t="shared" ca="1" si="33"/>
        <v>0</v>
      </c>
      <c r="AB778" s="51">
        <v>778</v>
      </c>
    </row>
    <row r="779" spans="27:28" ht="21" customHeight="1" x14ac:dyDescent="0.55000000000000004">
      <c r="AA779" s="51">
        <f t="shared" ca="1" si="33"/>
        <v>0</v>
      </c>
      <c r="AB779" s="51">
        <v>779</v>
      </c>
    </row>
    <row r="780" spans="27:28" ht="21" customHeight="1" x14ac:dyDescent="0.55000000000000004">
      <c r="AA780" s="51">
        <f t="shared" ca="1" si="33"/>
        <v>0</v>
      </c>
      <c r="AB780" s="51">
        <v>780</v>
      </c>
    </row>
    <row r="781" spans="27:28" ht="21" customHeight="1" x14ac:dyDescent="0.55000000000000004">
      <c r="AA781" s="51">
        <f t="shared" ca="1" si="33"/>
        <v>0</v>
      </c>
      <c r="AB781" s="51">
        <v>781</v>
      </c>
    </row>
    <row r="782" spans="27:28" ht="21" customHeight="1" x14ac:dyDescent="0.55000000000000004">
      <c r="AA782" s="51">
        <f t="shared" ca="1" si="33"/>
        <v>0</v>
      </c>
      <c r="AB782" s="51">
        <v>782</v>
      </c>
    </row>
    <row r="783" spans="27:28" ht="21" customHeight="1" x14ac:dyDescent="0.55000000000000004">
      <c r="AA783" s="51">
        <f t="shared" ca="1" si="33"/>
        <v>0</v>
      </c>
      <c r="AB783" s="51">
        <v>783</v>
      </c>
    </row>
    <row r="784" spans="27:28" ht="21" customHeight="1" x14ac:dyDescent="0.55000000000000004">
      <c r="AA784" s="51">
        <f t="shared" ca="1" si="33"/>
        <v>0</v>
      </c>
      <c r="AB784" s="51">
        <v>784</v>
      </c>
    </row>
    <row r="785" spans="27:28" ht="21" customHeight="1" x14ac:dyDescent="0.55000000000000004">
      <c r="AA785" s="51">
        <f t="shared" ca="1" si="33"/>
        <v>0</v>
      </c>
      <c r="AB785" s="51">
        <v>785</v>
      </c>
    </row>
    <row r="786" spans="27:28" ht="21" customHeight="1" x14ac:dyDescent="0.55000000000000004">
      <c r="AA786" s="51">
        <f t="shared" ref="AA786:AA849" ca="1" si="34">INDIRECT($W$6&amp;"!"&amp;"B"&amp;ROW(B786))</f>
        <v>0</v>
      </c>
      <c r="AB786" s="51">
        <v>786</v>
      </c>
    </row>
    <row r="787" spans="27:28" ht="21" customHeight="1" x14ac:dyDescent="0.55000000000000004">
      <c r="AA787" s="51">
        <f t="shared" ca="1" si="34"/>
        <v>0</v>
      </c>
      <c r="AB787" s="51">
        <v>787</v>
      </c>
    </row>
    <row r="788" spans="27:28" ht="21" customHeight="1" x14ac:dyDescent="0.55000000000000004">
      <c r="AA788" s="51">
        <f t="shared" ca="1" si="34"/>
        <v>0</v>
      </c>
      <c r="AB788" s="51">
        <v>788</v>
      </c>
    </row>
    <row r="789" spans="27:28" ht="21" customHeight="1" x14ac:dyDescent="0.55000000000000004">
      <c r="AA789" s="51">
        <f t="shared" ca="1" si="34"/>
        <v>0</v>
      </c>
      <c r="AB789" s="51">
        <v>789</v>
      </c>
    </row>
    <row r="790" spans="27:28" ht="21" customHeight="1" x14ac:dyDescent="0.55000000000000004">
      <c r="AA790" s="51">
        <f t="shared" ca="1" si="34"/>
        <v>0</v>
      </c>
      <c r="AB790" s="51">
        <v>790</v>
      </c>
    </row>
    <row r="791" spans="27:28" ht="21" customHeight="1" x14ac:dyDescent="0.55000000000000004">
      <c r="AA791" s="51">
        <f t="shared" ca="1" si="34"/>
        <v>0</v>
      </c>
      <c r="AB791" s="51">
        <v>791</v>
      </c>
    </row>
    <row r="792" spans="27:28" ht="21" customHeight="1" x14ac:dyDescent="0.55000000000000004">
      <c r="AA792" s="51">
        <f t="shared" ca="1" si="34"/>
        <v>0</v>
      </c>
      <c r="AB792" s="51">
        <v>792</v>
      </c>
    </row>
    <row r="793" spans="27:28" ht="21" customHeight="1" x14ac:dyDescent="0.55000000000000004">
      <c r="AA793" s="51">
        <f t="shared" ca="1" si="34"/>
        <v>0</v>
      </c>
      <c r="AB793" s="51">
        <v>793</v>
      </c>
    </row>
    <row r="794" spans="27:28" ht="21" customHeight="1" x14ac:dyDescent="0.55000000000000004">
      <c r="AA794" s="51">
        <f t="shared" ca="1" si="34"/>
        <v>0</v>
      </c>
      <c r="AB794" s="51">
        <v>794</v>
      </c>
    </row>
    <row r="795" spans="27:28" ht="21" customHeight="1" x14ac:dyDescent="0.55000000000000004">
      <c r="AA795" s="51">
        <f t="shared" ca="1" si="34"/>
        <v>0</v>
      </c>
      <c r="AB795" s="51">
        <v>795</v>
      </c>
    </row>
    <row r="796" spans="27:28" ht="21" customHeight="1" x14ac:dyDescent="0.55000000000000004">
      <c r="AA796" s="51">
        <f t="shared" ca="1" si="34"/>
        <v>0</v>
      </c>
      <c r="AB796" s="51">
        <v>796</v>
      </c>
    </row>
    <row r="797" spans="27:28" ht="21" customHeight="1" x14ac:dyDescent="0.55000000000000004">
      <c r="AA797" s="51">
        <f t="shared" ca="1" si="34"/>
        <v>0</v>
      </c>
      <c r="AB797" s="51">
        <v>797</v>
      </c>
    </row>
    <row r="798" spans="27:28" ht="21" customHeight="1" x14ac:dyDescent="0.55000000000000004">
      <c r="AA798" s="51">
        <f t="shared" ca="1" si="34"/>
        <v>0</v>
      </c>
      <c r="AB798" s="51">
        <v>798</v>
      </c>
    </row>
    <row r="799" spans="27:28" ht="21" customHeight="1" x14ac:dyDescent="0.55000000000000004">
      <c r="AA799" s="51">
        <f t="shared" ca="1" si="34"/>
        <v>0</v>
      </c>
      <c r="AB799" s="51">
        <v>799</v>
      </c>
    </row>
    <row r="800" spans="27:28" ht="21" customHeight="1" x14ac:dyDescent="0.55000000000000004">
      <c r="AA800" s="51">
        <f t="shared" ca="1" si="34"/>
        <v>0</v>
      </c>
      <c r="AB800" s="51">
        <v>800</v>
      </c>
    </row>
    <row r="801" spans="27:28" ht="21" customHeight="1" x14ac:dyDescent="0.55000000000000004">
      <c r="AA801" s="51">
        <f t="shared" ca="1" si="34"/>
        <v>0</v>
      </c>
      <c r="AB801" s="51">
        <v>801</v>
      </c>
    </row>
    <row r="802" spans="27:28" ht="21" customHeight="1" x14ac:dyDescent="0.55000000000000004">
      <c r="AA802" s="51">
        <f t="shared" ca="1" si="34"/>
        <v>0</v>
      </c>
      <c r="AB802" s="51">
        <v>802</v>
      </c>
    </row>
    <row r="803" spans="27:28" ht="21" customHeight="1" x14ac:dyDescent="0.55000000000000004">
      <c r="AA803" s="51">
        <f t="shared" ca="1" si="34"/>
        <v>0</v>
      </c>
      <c r="AB803" s="51">
        <v>803</v>
      </c>
    </row>
    <row r="804" spans="27:28" ht="21" customHeight="1" x14ac:dyDescent="0.55000000000000004">
      <c r="AA804" s="51">
        <f t="shared" ca="1" si="34"/>
        <v>0</v>
      </c>
      <c r="AB804" s="51">
        <v>804</v>
      </c>
    </row>
    <row r="805" spans="27:28" ht="21" customHeight="1" x14ac:dyDescent="0.55000000000000004">
      <c r="AA805" s="51">
        <f t="shared" ca="1" si="34"/>
        <v>0</v>
      </c>
      <c r="AB805" s="51">
        <v>805</v>
      </c>
    </row>
    <row r="806" spans="27:28" ht="21" customHeight="1" x14ac:dyDescent="0.55000000000000004">
      <c r="AA806" s="51">
        <f t="shared" ca="1" si="34"/>
        <v>0</v>
      </c>
      <c r="AB806" s="51">
        <v>806</v>
      </c>
    </row>
    <row r="807" spans="27:28" ht="21" customHeight="1" x14ac:dyDescent="0.55000000000000004">
      <c r="AA807" s="51">
        <f t="shared" ca="1" si="34"/>
        <v>0</v>
      </c>
      <c r="AB807" s="51">
        <v>807</v>
      </c>
    </row>
    <row r="808" spans="27:28" ht="21" customHeight="1" x14ac:dyDescent="0.55000000000000004">
      <c r="AA808" s="51">
        <f t="shared" ca="1" si="34"/>
        <v>0</v>
      </c>
      <c r="AB808" s="51">
        <v>808</v>
      </c>
    </row>
    <row r="809" spans="27:28" ht="21" customHeight="1" x14ac:dyDescent="0.55000000000000004">
      <c r="AA809" s="51">
        <f t="shared" ca="1" si="34"/>
        <v>0</v>
      </c>
      <c r="AB809" s="51">
        <v>809</v>
      </c>
    </row>
    <row r="810" spans="27:28" ht="21" customHeight="1" x14ac:dyDescent="0.55000000000000004">
      <c r="AA810" s="51">
        <f t="shared" ca="1" si="34"/>
        <v>0</v>
      </c>
      <c r="AB810" s="51">
        <v>810</v>
      </c>
    </row>
    <row r="811" spans="27:28" ht="21" customHeight="1" x14ac:dyDescent="0.55000000000000004">
      <c r="AA811" s="51">
        <f t="shared" ca="1" si="34"/>
        <v>0</v>
      </c>
      <c r="AB811" s="51">
        <v>811</v>
      </c>
    </row>
    <row r="812" spans="27:28" ht="21" customHeight="1" x14ac:dyDescent="0.55000000000000004">
      <c r="AA812" s="51">
        <f t="shared" ca="1" si="34"/>
        <v>0</v>
      </c>
      <c r="AB812" s="51">
        <v>812</v>
      </c>
    </row>
    <row r="813" spans="27:28" ht="21" customHeight="1" x14ac:dyDescent="0.55000000000000004">
      <c r="AA813" s="51">
        <f t="shared" ca="1" si="34"/>
        <v>0</v>
      </c>
      <c r="AB813" s="51">
        <v>813</v>
      </c>
    </row>
    <row r="814" spans="27:28" ht="21" customHeight="1" x14ac:dyDescent="0.55000000000000004">
      <c r="AA814" s="51">
        <f t="shared" ca="1" si="34"/>
        <v>0</v>
      </c>
      <c r="AB814" s="51">
        <v>814</v>
      </c>
    </row>
    <row r="815" spans="27:28" ht="21" customHeight="1" x14ac:dyDescent="0.55000000000000004">
      <c r="AA815" s="51">
        <f t="shared" ca="1" si="34"/>
        <v>0</v>
      </c>
      <c r="AB815" s="51">
        <v>815</v>
      </c>
    </row>
    <row r="816" spans="27:28" ht="21" customHeight="1" x14ac:dyDescent="0.55000000000000004">
      <c r="AA816" s="51">
        <f t="shared" ca="1" si="34"/>
        <v>0</v>
      </c>
      <c r="AB816" s="51">
        <v>816</v>
      </c>
    </row>
    <row r="817" spans="27:28" ht="21" customHeight="1" x14ac:dyDescent="0.55000000000000004">
      <c r="AA817" s="51">
        <f t="shared" ca="1" si="34"/>
        <v>0</v>
      </c>
      <c r="AB817" s="51">
        <v>817</v>
      </c>
    </row>
    <row r="818" spans="27:28" ht="21" customHeight="1" x14ac:dyDescent="0.55000000000000004">
      <c r="AA818" s="51">
        <f t="shared" ca="1" si="34"/>
        <v>0</v>
      </c>
      <c r="AB818" s="51">
        <v>818</v>
      </c>
    </row>
    <row r="819" spans="27:28" ht="21" customHeight="1" x14ac:dyDescent="0.55000000000000004">
      <c r="AA819" s="51">
        <f t="shared" ca="1" si="34"/>
        <v>0</v>
      </c>
      <c r="AB819" s="51">
        <v>819</v>
      </c>
    </row>
    <row r="820" spans="27:28" ht="21" customHeight="1" x14ac:dyDescent="0.55000000000000004">
      <c r="AA820" s="51">
        <f t="shared" ca="1" si="34"/>
        <v>0</v>
      </c>
      <c r="AB820" s="51">
        <v>820</v>
      </c>
    </row>
    <row r="821" spans="27:28" ht="21" customHeight="1" x14ac:dyDescent="0.55000000000000004">
      <c r="AA821" s="51">
        <f t="shared" ca="1" si="34"/>
        <v>0</v>
      </c>
      <c r="AB821" s="51">
        <v>821</v>
      </c>
    </row>
    <row r="822" spans="27:28" ht="21" customHeight="1" x14ac:dyDescent="0.55000000000000004">
      <c r="AA822" s="51">
        <f t="shared" ca="1" si="34"/>
        <v>0</v>
      </c>
      <c r="AB822" s="51">
        <v>822</v>
      </c>
    </row>
    <row r="823" spans="27:28" ht="21" customHeight="1" x14ac:dyDescent="0.55000000000000004">
      <c r="AA823" s="51">
        <f t="shared" ca="1" si="34"/>
        <v>0</v>
      </c>
      <c r="AB823" s="51">
        <v>823</v>
      </c>
    </row>
    <row r="824" spans="27:28" ht="21" customHeight="1" x14ac:dyDescent="0.55000000000000004">
      <c r="AA824" s="51">
        <f t="shared" ca="1" si="34"/>
        <v>0</v>
      </c>
      <c r="AB824" s="51">
        <v>824</v>
      </c>
    </row>
    <row r="825" spans="27:28" ht="21" customHeight="1" x14ac:dyDescent="0.55000000000000004">
      <c r="AA825" s="51">
        <f t="shared" ca="1" si="34"/>
        <v>0</v>
      </c>
      <c r="AB825" s="51">
        <v>825</v>
      </c>
    </row>
    <row r="826" spans="27:28" ht="21" customHeight="1" x14ac:dyDescent="0.55000000000000004">
      <c r="AA826" s="51">
        <f t="shared" ca="1" si="34"/>
        <v>0</v>
      </c>
      <c r="AB826" s="51">
        <v>826</v>
      </c>
    </row>
    <row r="827" spans="27:28" ht="21" customHeight="1" x14ac:dyDescent="0.55000000000000004">
      <c r="AA827" s="51">
        <f t="shared" ca="1" si="34"/>
        <v>0</v>
      </c>
      <c r="AB827" s="51">
        <v>827</v>
      </c>
    </row>
    <row r="828" spans="27:28" ht="21" customHeight="1" x14ac:dyDescent="0.55000000000000004">
      <c r="AA828" s="51">
        <f t="shared" ca="1" si="34"/>
        <v>0</v>
      </c>
      <c r="AB828" s="51">
        <v>828</v>
      </c>
    </row>
    <row r="829" spans="27:28" ht="21" customHeight="1" x14ac:dyDescent="0.55000000000000004">
      <c r="AA829" s="51">
        <f t="shared" ca="1" si="34"/>
        <v>0</v>
      </c>
      <c r="AB829" s="51">
        <v>829</v>
      </c>
    </row>
    <row r="830" spans="27:28" ht="21" customHeight="1" x14ac:dyDescent="0.55000000000000004">
      <c r="AA830" s="51">
        <f t="shared" ca="1" si="34"/>
        <v>0</v>
      </c>
      <c r="AB830" s="51">
        <v>830</v>
      </c>
    </row>
    <row r="831" spans="27:28" ht="21" customHeight="1" x14ac:dyDescent="0.55000000000000004">
      <c r="AA831" s="51">
        <f t="shared" ca="1" si="34"/>
        <v>0</v>
      </c>
      <c r="AB831" s="51">
        <v>831</v>
      </c>
    </row>
    <row r="832" spans="27:28" ht="21" customHeight="1" x14ac:dyDescent="0.55000000000000004">
      <c r="AA832" s="51">
        <f t="shared" ca="1" si="34"/>
        <v>0</v>
      </c>
      <c r="AB832" s="51">
        <v>832</v>
      </c>
    </row>
    <row r="833" spans="27:28" ht="21" customHeight="1" x14ac:dyDescent="0.55000000000000004">
      <c r="AA833" s="51">
        <f t="shared" ca="1" si="34"/>
        <v>0</v>
      </c>
      <c r="AB833" s="51">
        <v>833</v>
      </c>
    </row>
    <row r="834" spans="27:28" ht="21" customHeight="1" x14ac:dyDescent="0.55000000000000004">
      <c r="AA834" s="51">
        <f t="shared" ca="1" si="34"/>
        <v>0</v>
      </c>
      <c r="AB834" s="51">
        <v>834</v>
      </c>
    </row>
    <row r="835" spans="27:28" ht="21" customHeight="1" x14ac:dyDescent="0.55000000000000004">
      <c r="AA835" s="51">
        <f t="shared" ca="1" si="34"/>
        <v>0</v>
      </c>
      <c r="AB835" s="51">
        <v>835</v>
      </c>
    </row>
    <row r="836" spans="27:28" ht="21" customHeight="1" x14ac:dyDescent="0.55000000000000004">
      <c r="AA836" s="51">
        <f t="shared" ca="1" si="34"/>
        <v>0</v>
      </c>
      <c r="AB836" s="51">
        <v>836</v>
      </c>
    </row>
    <row r="837" spans="27:28" ht="21" customHeight="1" x14ac:dyDescent="0.55000000000000004">
      <c r="AA837" s="51">
        <f t="shared" ca="1" si="34"/>
        <v>0</v>
      </c>
      <c r="AB837" s="51">
        <v>837</v>
      </c>
    </row>
    <row r="838" spans="27:28" ht="21" customHeight="1" x14ac:dyDescent="0.55000000000000004">
      <c r="AA838" s="51">
        <f t="shared" ca="1" si="34"/>
        <v>0</v>
      </c>
      <c r="AB838" s="51">
        <v>838</v>
      </c>
    </row>
    <row r="839" spans="27:28" ht="21" customHeight="1" x14ac:dyDescent="0.55000000000000004">
      <c r="AA839" s="51">
        <f t="shared" ca="1" si="34"/>
        <v>0</v>
      </c>
      <c r="AB839" s="51">
        <v>839</v>
      </c>
    </row>
    <row r="840" spans="27:28" ht="21" customHeight="1" x14ac:dyDescent="0.55000000000000004">
      <c r="AA840" s="51">
        <f t="shared" ca="1" si="34"/>
        <v>0</v>
      </c>
      <c r="AB840" s="51">
        <v>840</v>
      </c>
    </row>
    <row r="841" spans="27:28" ht="21" customHeight="1" x14ac:dyDescent="0.55000000000000004">
      <c r="AA841" s="51">
        <f t="shared" ca="1" si="34"/>
        <v>0</v>
      </c>
      <c r="AB841" s="51">
        <v>841</v>
      </c>
    </row>
    <row r="842" spans="27:28" ht="21" customHeight="1" x14ac:dyDescent="0.55000000000000004">
      <c r="AA842" s="51">
        <f t="shared" ca="1" si="34"/>
        <v>0</v>
      </c>
      <c r="AB842" s="51">
        <v>842</v>
      </c>
    </row>
    <row r="843" spans="27:28" ht="21" customHeight="1" x14ac:dyDescent="0.55000000000000004">
      <c r="AA843" s="51">
        <f t="shared" ca="1" si="34"/>
        <v>0</v>
      </c>
      <c r="AB843" s="51">
        <v>843</v>
      </c>
    </row>
    <row r="844" spans="27:28" ht="21" customHeight="1" x14ac:dyDescent="0.55000000000000004">
      <c r="AA844" s="51">
        <f t="shared" ca="1" si="34"/>
        <v>0</v>
      </c>
      <c r="AB844" s="51">
        <v>844</v>
      </c>
    </row>
    <row r="845" spans="27:28" ht="21" customHeight="1" x14ac:dyDescent="0.55000000000000004">
      <c r="AA845" s="51">
        <f t="shared" ca="1" si="34"/>
        <v>0</v>
      </c>
      <c r="AB845" s="51">
        <v>845</v>
      </c>
    </row>
    <row r="846" spans="27:28" ht="21" customHeight="1" x14ac:dyDescent="0.55000000000000004">
      <c r="AA846" s="51">
        <f t="shared" ca="1" si="34"/>
        <v>0</v>
      </c>
      <c r="AB846" s="51">
        <v>846</v>
      </c>
    </row>
    <row r="847" spans="27:28" ht="21" customHeight="1" x14ac:dyDescent="0.55000000000000004">
      <c r="AA847" s="51">
        <f t="shared" ca="1" si="34"/>
        <v>0</v>
      </c>
      <c r="AB847" s="51">
        <v>847</v>
      </c>
    </row>
    <row r="848" spans="27:28" ht="21" customHeight="1" x14ac:dyDescent="0.55000000000000004">
      <c r="AA848" s="51">
        <f t="shared" ca="1" si="34"/>
        <v>0</v>
      </c>
      <c r="AB848" s="51">
        <v>848</v>
      </c>
    </row>
    <row r="849" spans="27:28" ht="21" customHeight="1" x14ac:dyDescent="0.55000000000000004">
      <c r="AA849" s="51">
        <f t="shared" ca="1" si="34"/>
        <v>0</v>
      </c>
      <c r="AB849" s="51">
        <v>849</v>
      </c>
    </row>
    <row r="850" spans="27:28" ht="21" customHeight="1" x14ac:dyDescent="0.55000000000000004">
      <c r="AA850" s="51">
        <f t="shared" ref="AA850:AA913" ca="1" si="35">INDIRECT($W$6&amp;"!"&amp;"B"&amp;ROW(B850))</f>
        <v>0</v>
      </c>
      <c r="AB850" s="51">
        <v>850</v>
      </c>
    </row>
    <row r="851" spans="27:28" ht="21" customHeight="1" x14ac:dyDescent="0.55000000000000004">
      <c r="AA851" s="51">
        <f t="shared" ca="1" si="35"/>
        <v>0</v>
      </c>
      <c r="AB851" s="51">
        <v>851</v>
      </c>
    </row>
    <row r="852" spans="27:28" ht="21" customHeight="1" x14ac:dyDescent="0.55000000000000004">
      <c r="AA852" s="51">
        <f t="shared" ca="1" si="35"/>
        <v>0</v>
      </c>
      <c r="AB852" s="51">
        <v>852</v>
      </c>
    </row>
    <row r="853" spans="27:28" ht="21" customHeight="1" x14ac:dyDescent="0.55000000000000004">
      <c r="AA853" s="51">
        <f t="shared" ca="1" si="35"/>
        <v>0</v>
      </c>
      <c r="AB853" s="51">
        <v>853</v>
      </c>
    </row>
    <row r="854" spans="27:28" ht="21" customHeight="1" x14ac:dyDescent="0.55000000000000004">
      <c r="AA854" s="51">
        <f t="shared" ca="1" si="35"/>
        <v>0</v>
      </c>
      <c r="AB854" s="51">
        <v>854</v>
      </c>
    </row>
    <row r="855" spans="27:28" ht="21" customHeight="1" x14ac:dyDescent="0.55000000000000004">
      <c r="AA855" s="51">
        <f t="shared" ca="1" si="35"/>
        <v>0</v>
      </c>
      <c r="AB855" s="51">
        <v>855</v>
      </c>
    </row>
    <row r="856" spans="27:28" ht="21" customHeight="1" x14ac:dyDescent="0.55000000000000004">
      <c r="AA856" s="51">
        <f t="shared" ca="1" si="35"/>
        <v>0</v>
      </c>
      <c r="AB856" s="51">
        <v>856</v>
      </c>
    </row>
    <row r="857" spans="27:28" ht="21" customHeight="1" x14ac:dyDescent="0.55000000000000004">
      <c r="AA857" s="51">
        <f t="shared" ca="1" si="35"/>
        <v>0</v>
      </c>
      <c r="AB857" s="51">
        <v>857</v>
      </c>
    </row>
    <row r="858" spans="27:28" ht="21" customHeight="1" x14ac:dyDescent="0.55000000000000004">
      <c r="AA858" s="51">
        <f t="shared" ca="1" si="35"/>
        <v>0</v>
      </c>
      <c r="AB858" s="51">
        <v>858</v>
      </c>
    </row>
    <row r="859" spans="27:28" ht="21" customHeight="1" x14ac:dyDescent="0.55000000000000004">
      <c r="AA859" s="51">
        <f t="shared" ca="1" si="35"/>
        <v>0</v>
      </c>
      <c r="AB859" s="51">
        <v>859</v>
      </c>
    </row>
    <row r="860" spans="27:28" ht="21" customHeight="1" x14ac:dyDescent="0.55000000000000004">
      <c r="AA860" s="51">
        <f t="shared" ca="1" si="35"/>
        <v>0</v>
      </c>
      <c r="AB860" s="51">
        <v>860</v>
      </c>
    </row>
    <row r="861" spans="27:28" ht="21" customHeight="1" x14ac:dyDescent="0.55000000000000004">
      <c r="AA861" s="51">
        <f t="shared" ca="1" si="35"/>
        <v>0</v>
      </c>
      <c r="AB861" s="51">
        <v>861</v>
      </c>
    </row>
    <row r="862" spans="27:28" ht="21" customHeight="1" x14ac:dyDescent="0.55000000000000004">
      <c r="AA862" s="51">
        <f t="shared" ca="1" si="35"/>
        <v>0</v>
      </c>
      <c r="AB862" s="51">
        <v>862</v>
      </c>
    </row>
    <row r="863" spans="27:28" ht="21" customHeight="1" x14ac:dyDescent="0.55000000000000004">
      <c r="AA863" s="51">
        <f t="shared" ca="1" si="35"/>
        <v>0</v>
      </c>
      <c r="AB863" s="51">
        <v>863</v>
      </c>
    </row>
    <row r="864" spans="27:28" ht="21" customHeight="1" x14ac:dyDescent="0.55000000000000004">
      <c r="AA864" s="51">
        <f t="shared" ca="1" si="35"/>
        <v>0</v>
      </c>
      <c r="AB864" s="51">
        <v>864</v>
      </c>
    </row>
    <row r="865" spans="27:28" ht="21" customHeight="1" x14ac:dyDescent="0.55000000000000004">
      <c r="AA865" s="51">
        <f t="shared" ca="1" si="35"/>
        <v>0</v>
      </c>
      <c r="AB865" s="51">
        <v>865</v>
      </c>
    </row>
    <row r="866" spans="27:28" ht="21" customHeight="1" x14ac:dyDescent="0.55000000000000004">
      <c r="AA866" s="51">
        <f t="shared" ca="1" si="35"/>
        <v>0</v>
      </c>
      <c r="AB866" s="51">
        <v>866</v>
      </c>
    </row>
    <row r="867" spans="27:28" ht="21" customHeight="1" x14ac:dyDescent="0.55000000000000004">
      <c r="AA867" s="51">
        <f t="shared" ca="1" si="35"/>
        <v>0</v>
      </c>
      <c r="AB867" s="51">
        <v>867</v>
      </c>
    </row>
    <row r="868" spans="27:28" ht="21" customHeight="1" x14ac:dyDescent="0.55000000000000004">
      <c r="AA868" s="51">
        <f t="shared" ca="1" si="35"/>
        <v>0</v>
      </c>
      <c r="AB868" s="51">
        <v>868</v>
      </c>
    </row>
    <row r="869" spans="27:28" ht="21" customHeight="1" x14ac:dyDescent="0.55000000000000004">
      <c r="AA869" s="51">
        <f t="shared" ca="1" si="35"/>
        <v>0</v>
      </c>
      <c r="AB869" s="51">
        <v>869</v>
      </c>
    </row>
    <row r="870" spans="27:28" ht="21" customHeight="1" x14ac:dyDescent="0.55000000000000004">
      <c r="AA870" s="51">
        <f t="shared" ca="1" si="35"/>
        <v>0</v>
      </c>
      <c r="AB870" s="51">
        <v>870</v>
      </c>
    </row>
    <row r="871" spans="27:28" ht="21" customHeight="1" x14ac:dyDescent="0.55000000000000004">
      <c r="AA871" s="51">
        <f t="shared" ca="1" si="35"/>
        <v>0</v>
      </c>
      <c r="AB871" s="51">
        <v>871</v>
      </c>
    </row>
    <row r="872" spans="27:28" ht="21" customHeight="1" x14ac:dyDescent="0.55000000000000004">
      <c r="AA872" s="51">
        <f t="shared" ca="1" si="35"/>
        <v>0</v>
      </c>
      <c r="AB872" s="51">
        <v>872</v>
      </c>
    </row>
    <row r="873" spans="27:28" ht="21" customHeight="1" x14ac:dyDescent="0.55000000000000004">
      <c r="AA873" s="51">
        <f t="shared" ca="1" si="35"/>
        <v>0</v>
      </c>
      <c r="AB873" s="51">
        <v>873</v>
      </c>
    </row>
    <row r="874" spans="27:28" ht="21" customHeight="1" x14ac:dyDescent="0.55000000000000004">
      <c r="AA874" s="51">
        <f t="shared" ca="1" si="35"/>
        <v>0</v>
      </c>
      <c r="AB874" s="51">
        <v>874</v>
      </c>
    </row>
    <row r="875" spans="27:28" ht="21" customHeight="1" x14ac:dyDescent="0.55000000000000004">
      <c r="AA875" s="51">
        <f t="shared" ca="1" si="35"/>
        <v>0</v>
      </c>
      <c r="AB875" s="51">
        <v>875</v>
      </c>
    </row>
    <row r="876" spans="27:28" ht="21" customHeight="1" x14ac:dyDescent="0.55000000000000004">
      <c r="AA876" s="51">
        <f t="shared" ca="1" si="35"/>
        <v>0</v>
      </c>
      <c r="AB876" s="51">
        <v>876</v>
      </c>
    </row>
    <row r="877" spans="27:28" ht="21" customHeight="1" x14ac:dyDescent="0.55000000000000004">
      <c r="AA877" s="51">
        <f t="shared" ca="1" si="35"/>
        <v>0</v>
      </c>
      <c r="AB877" s="51">
        <v>877</v>
      </c>
    </row>
    <row r="878" spans="27:28" ht="21" customHeight="1" x14ac:dyDescent="0.55000000000000004">
      <c r="AA878" s="51">
        <f t="shared" ca="1" si="35"/>
        <v>0</v>
      </c>
      <c r="AB878" s="51">
        <v>878</v>
      </c>
    </row>
    <row r="879" spans="27:28" ht="21" customHeight="1" x14ac:dyDescent="0.55000000000000004">
      <c r="AA879" s="51">
        <f t="shared" ca="1" si="35"/>
        <v>0</v>
      </c>
      <c r="AB879" s="51">
        <v>879</v>
      </c>
    </row>
    <row r="880" spans="27:28" ht="21" customHeight="1" x14ac:dyDescent="0.55000000000000004">
      <c r="AA880" s="51">
        <f t="shared" ca="1" si="35"/>
        <v>0</v>
      </c>
      <c r="AB880" s="51">
        <v>880</v>
      </c>
    </row>
    <row r="881" spans="27:28" ht="21" customHeight="1" x14ac:dyDescent="0.55000000000000004">
      <c r="AA881" s="51">
        <f t="shared" ca="1" si="35"/>
        <v>0</v>
      </c>
      <c r="AB881" s="51">
        <v>881</v>
      </c>
    </row>
    <row r="882" spans="27:28" ht="21" customHeight="1" x14ac:dyDescent="0.55000000000000004">
      <c r="AA882" s="51">
        <f t="shared" ca="1" si="35"/>
        <v>0</v>
      </c>
      <c r="AB882" s="51">
        <v>882</v>
      </c>
    </row>
    <row r="883" spans="27:28" ht="21" customHeight="1" x14ac:dyDescent="0.55000000000000004">
      <c r="AA883" s="51">
        <f t="shared" ca="1" si="35"/>
        <v>0</v>
      </c>
      <c r="AB883" s="51">
        <v>883</v>
      </c>
    </row>
    <row r="884" spans="27:28" ht="21" customHeight="1" x14ac:dyDescent="0.55000000000000004">
      <c r="AA884" s="51">
        <f t="shared" ca="1" si="35"/>
        <v>0</v>
      </c>
      <c r="AB884" s="51">
        <v>884</v>
      </c>
    </row>
    <row r="885" spans="27:28" ht="21" customHeight="1" x14ac:dyDescent="0.55000000000000004">
      <c r="AA885" s="51">
        <f t="shared" ca="1" si="35"/>
        <v>0</v>
      </c>
      <c r="AB885" s="51">
        <v>885</v>
      </c>
    </row>
    <row r="886" spans="27:28" ht="21" customHeight="1" x14ac:dyDescent="0.55000000000000004">
      <c r="AA886" s="51">
        <f t="shared" ca="1" si="35"/>
        <v>0</v>
      </c>
      <c r="AB886" s="51">
        <v>886</v>
      </c>
    </row>
    <row r="887" spans="27:28" ht="21" customHeight="1" x14ac:dyDescent="0.55000000000000004">
      <c r="AA887" s="51">
        <f t="shared" ca="1" si="35"/>
        <v>0</v>
      </c>
      <c r="AB887" s="51">
        <v>887</v>
      </c>
    </row>
    <row r="888" spans="27:28" ht="21" customHeight="1" x14ac:dyDescent="0.55000000000000004">
      <c r="AA888" s="51">
        <f t="shared" ca="1" si="35"/>
        <v>0</v>
      </c>
      <c r="AB888" s="51">
        <v>888</v>
      </c>
    </row>
    <row r="889" spans="27:28" ht="21" customHeight="1" x14ac:dyDescent="0.55000000000000004">
      <c r="AA889" s="51">
        <f t="shared" ca="1" si="35"/>
        <v>0</v>
      </c>
      <c r="AB889" s="51">
        <v>889</v>
      </c>
    </row>
    <row r="890" spans="27:28" ht="21" customHeight="1" x14ac:dyDescent="0.55000000000000004">
      <c r="AA890" s="51">
        <f t="shared" ca="1" si="35"/>
        <v>0</v>
      </c>
      <c r="AB890" s="51">
        <v>890</v>
      </c>
    </row>
    <row r="891" spans="27:28" ht="21" customHeight="1" x14ac:dyDescent="0.55000000000000004">
      <c r="AA891" s="51">
        <f t="shared" ca="1" si="35"/>
        <v>0</v>
      </c>
      <c r="AB891" s="51">
        <v>891</v>
      </c>
    </row>
    <row r="892" spans="27:28" ht="21" customHeight="1" x14ac:dyDescent="0.55000000000000004">
      <c r="AA892" s="51">
        <f t="shared" ca="1" si="35"/>
        <v>0</v>
      </c>
      <c r="AB892" s="51">
        <v>892</v>
      </c>
    </row>
    <row r="893" spans="27:28" ht="21" customHeight="1" x14ac:dyDescent="0.55000000000000004">
      <c r="AA893" s="51">
        <f t="shared" ca="1" si="35"/>
        <v>0</v>
      </c>
      <c r="AB893" s="51">
        <v>893</v>
      </c>
    </row>
    <row r="894" spans="27:28" ht="21" customHeight="1" x14ac:dyDescent="0.55000000000000004">
      <c r="AA894" s="51">
        <f t="shared" ca="1" si="35"/>
        <v>0</v>
      </c>
      <c r="AB894" s="51">
        <v>894</v>
      </c>
    </row>
    <row r="895" spans="27:28" ht="21" customHeight="1" x14ac:dyDescent="0.55000000000000004">
      <c r="AA895" s="51">
        <f t="shared" ca="1" si="35"/>
        <v>0</v>
      </c>
      <c r="AB895" s="51">
        <v>895</v>
      </c>
    </row>
    <row r="896" spans="27:28" ht="21" customHeight="1" x14ac:dyDescent="0.55000000000000004">
      <c r="AA896" s="51">
        <f t="shared" ca="1" si="35"/>
        <v>0</v>
      </c>
      <c r="AB896" s="51">
        <v>896</v>
      </c>
    </row>
    <row r="897" spans="27:28" ht="21" customHeight="1" x14ac:dyDescent="0.55000000000000004">
      <c r="AA897" s="51">
        <f t="shared" ca="1" si="35"/>
        <v>0</v>
      </c>
      <c r="AB897" s="51">
        <v>897</v>
      </c>
    </row>
    <row r="898" spans="27:28" ht="21" customHeight="1" x14ac:dyDescent="0.55000000000000004">
      <c r="AA898" s="51">
        <f t="shared" ca="1" si="35"/>
        <v>0</v>
      </c>
      <c r="AB898" s="51">
        <v>898</v>
      </c>
    </row>
    <row r="899" spans="27:28" ht="21" customHeight="1" x14ac:dyDescent="0.55000000000000004">
      <c r="AA899" s="51">
        <f t="shared" ca="1" si="35"/>
        <v>0</v>
      </c>
      <c r="AB899" s="51">
        <v>899</v>
      </c>
    </row>
    <row r="900" spans="27:28" ht="21" customHeight="1" x14ac:dyDescent="0.55000000000000004">
      <c r="AA900" s="51">
        <f t="shared" ca="1" si="35"/>
        <v>0</v>
      </c>
      <c r="AB900" s="51">
        <v>900</v>
      </c>
    </row>
    <row r="901" spans="27:28" ht="21" customHeight="1" x14ac:dyDescent="0.55000000000000004">
      <c r="AA901" s="51">
        <f t="shared" ca="1" si="35"/>
        <v>0</v>
      </c>
      <c r="AB901" s="51">
        <v>901</v>
      </c>
    </row>
    <row r="902" spans="27:28" ht="21" customHeight="1" x14ac:dyDescent="0.55000000000000004">
      <c r="AA902" s="51">
        <f t="shared" ca="1" si="35"/>
        <v>0</v>
      </c>
      <c r="AB902" s="51">
        <v>902</v>
      </c>
    </row>
    <row r="903" spans="27:28" ht="21" customHeight="1" x14ac:dyDescent="0.55000000000000004">
      <c r="AA903" s="51">
        <f t="shared" ca="1" si="35"/>
        <v>0</v>
      </c>
      <c r="AB903" s="51">
        <v>903</v>
      </c>
    </row>
    <row r="904" spans="27:28" ht="21" customHeight="1" x14ac:dyDescent="0.55000000000000004">
      <c r="AA904" s="51">
        <f t="shared" ca="1" si="35"/>
        <v>0</v>
      </c>
      <c r="AB904" s="51">
        <v>904</v>
      </c>
    </row>
    <row r="905" spans="27:28" ht="21" customHeight="1" x14ac:dyDescent="0.55000000000000004">
      <c r="AA905" s="51">
        <f t="shared" ca="1" si="35"/>
        <v>0</v>
      </c>
      <c r="AB905" s="51">
        <v>905</v>
      </c>
    </row>
    <row r="906" spans="27:28" ht="21" customHeight="1" x14ac:dyDescent="0.55000000000000004">
      <c r="AA906" s="51">
        <f t="shared" ca="1" si="35"/>
        <v>0</v>
      </c>
      <c r="AB906" s="51">
        <v>906</v>
      </c>
    </row>
    <row r="907" spans="27:28" ht="21" customHeight="1" x14ac:dyDescent="0.55000000000000004">
      <c r="AA907" s="51">
        <f t="shared" ca="1" si="35"/>
        <v>0</v>
      </c>
      <c r="AB907" s="51">
        <v>907</v>
      </c>
    </row>
    <row r="908" spans="27:28" ht="21" customHeight="1" x14ac:dyDescent="0.55000000000000004">
      <c r="AA908" s="51">
        <f t="shared" ca="1" si="35"/>
        <v>0</v>
      </c>
      <c r="AB908" s="51">
        <v>908</v>
      </c>
    </row>
    <row r="909" spans="27:28" ht="21" customHeight="1" x14ac:dyDescent="0.55000000000000004">
      <c r="AA909" s="51">
        <f t="shared" ca="1" si="35"/>
        <v>0</v>
      </c>
      <c r="AB909" s="51">
        <v>909</v>
      </c>
    </row>
    <row r="910" spans="27:28" ht="21" customHeight="1" x14ac:dyDescent="0.55000000000000004">
      <c r="AA910" s="51">
        <f t="shared" ca="1" si="35"/>
        <v>0</v>
      </c>
      <c r="AB910" s="51">
        <v>910</v>
      </c>
    </row>
    <row r="911" spans="27:28" ht="21" customHeight="1" x14ac:dyDescent="0.55000000000000004">
      <c r="AA911" s="51">
        <f t="shared" ca="1" si="35"/>
        <v>0</v>
      </c>
      <c r="AB911" s="51">
        <v>911</v>
      </c>
    </row>
    <row r="912" spans="27:28" ht="21" customHeight="1" x14ac:dyDescent="0.55000000000000004">
      <c r="AA912" s="51">
        <f t="shared" ca="1" si="35"/>
        <v>0</v>
      </c>
      <c r="AB912" s="51">
        <v>912</v>
      </c>
    </row>
    <row r="913" spans="27:28" ht="21" customHeight="1" x14ac:dyDescent="0.55000000000000004">
      <c r="AA913" s="51">
        <f t="shared" ca="1" si="35"/>
        <v>0</v>
      </c>
      <c r="AB913" s="51">
        <v>913</v>
      </c>
    </row>
    <row r="914" spans="27:28" ht="21" customHeight="1" x14ac:dyDescent="0.55000000000000004">
      <c r="AA914" s="51">
        <f t="shared" ref="AA914:AA977" ca="1" si="36">INDIRECT($W$6&amp;"!"&amp;"B"&amp;ROW(B914))</f>
        <v>0</v>
      </c>
      <c r="AB914" s="51">
        <v>914</v>
      </c>
    </row>
    <row r="915" spans="27:28" ht="21" customHeight="1" x14ac:dyDescent="0.55000000000000004">
      <c r="AA915" s="51">
        <f t="shared" ca="1" si="36"/>
        <v>0</v>
      </c>
      <c r="AB915" s="51">
        <v>915</v>
      </c>
    </row>
    <row r="916" spans="27:28" ht="21" customHeight="1" x14ac:dyDescent="0.55000000000000004">
      <c r="AA916" s="51">
        <f t="shared" ca="1" si="36"/>
        <v>0</v>
      </c>
      <c r="AB916" s="51">
        <v>916</v>
      </c>
    </row>
    <row r="917" spans="27:28" ht="21" customHeight="1" x14ac:dyDescent="0.55000000000000004">
      <c r="AA917" s="51">
        <f t="shared" ca="1" si="36"/>
        <v>0</v>
      </c>
      <c r="AB917" s="51">
        <v>917</v>
      </c>
    </row>
    <row r="918" spans="27:28" ht="21" customHeight="1" x14ac:dyDescent="0.55000000000000004">
      <c r="AA918" s="51">
        <f t="shared" ca="1" si="36"/>
        <v>0</v>
      </c>
      <c r="AB918" s="51">
        <v>918</v>
      </c>
    </row>
    <row r="919" spans="27:28" ht="21" customHeight="1" x14ac:dyDescent="0.55000000000000004">
      <c r="AA919" s="51">
        <f t="shared" ca="1" si="36"/>
        <v>0</v>
      </c>
      <c r="AB919" s="51">
        <v>919</v>
      </c>
    </row>
    <row r="920" spans="27:28" ht="21" customHeight="1" x14ac:dyDescent="0.55000000000000004">
      <c r="AA920" s="51">
        <f t="shared" ca="1" si="36"/>
        <v>0</v>
      </c>
      <c r="AB920" s="51">
        <v>920</v>
      </c>
    </row>
    <row r="921" spans="27:28" ht="21" customHeight="1" x14ac:dyDescent="0.55000000000000004">
      <c r="AA921" s="51">
        <f t="shared" ca="1" si="36"/>
        <v>0</v>
      </c>
      <c r="AB921" s="51">
        <v>921</v>
      </c>
    </row>
    <row r="922" spans="27:28" ht="21" customHeight="1" x14ac:dyDescent="0.55000000000000004">
      <c r="AA922" s="51">
        <f t="shared" ca="1" si="36"/>
        <v>0</v>
      </c>
      <c r="AB922" s="51">
        <v>922</v>
      </c>
    </row>
    <row r="923" spans="27:28" ht="21" customHeight="1" x14ac:dyDescent="0.55000000000000004">
      <c r="AA923" s="51">
        <f t="shared" ca="1" si="36"/>
        <v>0</v>
      </c>
      <c r="AB923" s="51">
        <v>923</v>
      </c>
    </row>
    <row r="924" spans="27:28" ht="21" customHeight="1" x14ac:dyDescent="0.55000000000000004">
      <c r="AA924" s="51">
        <f t="shared" ca="1" si="36"/>
        <v>0</v>
      </c>
      <c r="AB924" s="51">
        <v>924</v>
      </c>
    </row>
    <row r="925" spans="27:28" ht="21" customHeight="1" x14ac:dyDescent="0.55000000000000004">
      <c r="AA925" s="51">
        <f t="shared" ca="1" si="36"/>
        <v>0</v>
      </c>
      <c r="AB925" s="51">
        <v>925</v>
      </c>
    </row>
    <row r="926" spans="27:28" ht="21" customHeight="1" x14ac:dyDescent="0.55000000000000004">
      <c r="AA926" s="51">
        <f t="shared" ca="1" si="36"/>
        <v>0</v>
      </c>
      <c r="AB926" s="51">
        <v>926</v>
      </c>
    </row>
    <row r="927" spans="27:28" ht="21" customHeight="1" x14ac:dyDescent="0.55000000000000004">
      <c r="AA927" s="51">
        <f t="shared" ca="1" si="36"/>
        <v>0</v>
      </c>
      <c r="AB927" s="51">
        <v>927</v>
      </c>
    </row>
    <row r="928" spans="27:28" ht="21" customHeight="1" x14ac:dyDescent="0.55000000000000004">
      <c r="AA928" s="51">
        <f t="shared" ca="1" si="36"/>
        <v>0</v>
      </c>
      <c r="AB928" s="51">
        <v>928</v>
      </c>
    </row>
    <row r="929" spans="27:28" ht="21" customHeight="1" x14ac:dyDescent="0.55000000000000004">
      <c r="AA929" s="51">
        <f t="shared" ca="1" si="36"/>
        <v>0</v>
      </c>
      <c r="AB929" s="51">
        <v>929</v>
      </c>
    </row>
    <row r="930" spans="27:28" ht="21" customHeight="1" x14ac:dyDescent="0.55000000000000004">
      <c r="AA930" s="51">
        <f t="shared" ca="1" si="36"/>
        <v>0</v>
      </c>
      <c r="AB930" s="51">
        <v>930</v>
      </c>
    </row>
    <row r="931" spans="27:28" ht="21" customHeight="1" x14ac:dyDescent="0.55000000000000004">
      <c r="AA931" s="51">
        <f t="shared" ca="1" si="36"/>
        <v>0</v>
      </c>
      <c r="AB931" s="51">
        <v>931</v>
      </c>
    </row>
    <row r="932" spans="27:28" ht="21" customHeight="1" x14ac:dyDescent="0.55000000000000004">
      <c r="AA932" s="51">
        <f t="shared" ca="1" si="36"/>
        <v>0</v>
      </c>
      <c r="AB932" s="51">
        <v>932</v>
      </c>
    </row>
    <row r="933" spans="27:28" ht="21" customHeight="1" x14ac:dyDescent="0.55000000000000004">
      <c r="AA933" s="51">
        <f t="shared" ca="1" si="36"/>
        <v>0</v>
      </c>
      <c r="AB933" s="51">
        <v>933</v>
      </c>
    </row>
    <row r="934" spans="27:28" ht="21" customHeight="1" x14ac:dyDescent="0.55000000000000004">
      <c r="AA934" s="51">
        <f t="shared" ca="1" si="36"/>
        <v>0</v>
      </c>
      <c r="AB934" s="51">
        <v>934</v>
      </c>
    </row>
    <row r="935" spans="27:28" ht="21" customHeight="1" x14ac:dyDescent="0.55000000000000004">
      <c r="AA935" s="51">
        <f t="shared" ca="1" si="36"/>
        <v>0</v>
      </c>
      <c r="AB935" s="51">
        <v>935</v>
      </c>
    </row>
    <row r="936" spans="27:28" ht="21" customHeight="1" x14ac:dyDescent="0.55000000000000004">
      <c r="AA936" s="51">
        <f t="shared" ca="1" si="36"/>
        <v>0</v>
      </c>
      <c r="AB936" s="51">
        <v>936</v>
      </c>
    </row>
    <row r="937" spans="27:28" ht="21" customHeight="1" x14ac:dyDescent="0.55000000000000004">
      <c r="AA937" s="51">
        <f t="shared" ca="1" si="36"/>
        <v>0</v>
      </c>
      <c r="AB937" s="51">
        <v>937</v>
      </c>
    </row>
    <row r="938" spans="27:28" ht="21" customHeight="1" x14ac:dyDescent="0.55000000000000004">
      <c r="AA938" s="51">
        <f t="shared" ca="1" si="36"/>
        <v>0</v>
      </c>
      <c r="AB938" s="51">
        <v>938</v>
      </c>
    </row>
    <row r="939" spans="27:28" ht="21" customHeight="1" x14ac:dyDescent="0.55000000000000004">
      <c r="AA939" s="51">
        <f t="shared" ca="1" si="36"/>
        <v>0</v>
      </c>
      <c r="AB939" s="51">
        <v>939</v>
      </c>
    </row>
    <row r="940" spans="27:28" ht="21" customHeight="1" x14ac:dyDescent="0.55000000000000004">
      <c r="AA940" s="51">
        <f t="shared" ca="1" si="36"/>
        <v>0</v>
      </c>
      <c r="AB940" s="51">
        <v>940</v>
      </c>
    </row>
    <row r="941" spans="27:28" ht="21" customHeight="1" x14ac:dyDescent="0.55000000000000004">
      <c r="AA941" s="51">
        <f t="shared" ca="1" si="36"/>
        <v>0</v>
      </c>
      <c r="AB941" s="51">
        <v>941</v>
      </c>
    </row>
    <row r="942" spans="27:28" ht="21" customHeight="1" x14ac:dyDescent="0.55000000000000004">
      <c r="AA942" s="51">
        <f t="shared" ca="1" si="36"/>
        <v>0</v>
      </c>
      <c r="AB942" s="51">
        <v>942</v>
      </c>
    </row>
    <row r="943" spans="27:28" ht="21" customHeight="1" x14ac:dyDescent="0.55000000000000004">
      <c r="AA943" s="51">
        <f t="shared" ca="1" si="36"/>
        <v>0</v>
      </c>
      <c r="AB943" s="51">
        <v>943</v>
      </c>
    </row>
    <row r="944" spans="27:28" ht="21" customHeight="1" x14ac:dyDescent="0.55000000000000004">
      <c r="AA944" s="51">
        <f t="shared" ca="1" si="36"/>
        <v>0</v>
      </c>
      <c r="AB944" s="51">
        <v>944</v>
      </c>
    </row>
    <row r="945" spans="27:28" ht="21" customHeight="1" x14ac:dyDescent="0.55000000000000004">
      <c r="AA945" s="51">
        <f t="shared" ca="1" si="36"/>
        <v>0</v>
      </c>
      <c r="AB945" s="51">
        <v>945</v>
      </c>
    </row>
    <row r="946" spans="27:28" ht="21" customHeight="1" x14ac:dyDescent="0.55000000000000004">
      <c r="AA946" s="51">
        <f t="shared" ca="1" si="36"/>
        <v>0</v>
      </c>
      <c r="AB946" s="51">
        <v>946</v>
      </c>
    </row>
    <row r="947" spans="27:28" ht="21" customHeight="1" x14ac:dyDescent="0.55000000000000004">
      <c r="AA947" s="51">
        <f t="shared" ca="1" si="36"/>
        <v>0</v>
      </c>
      <c r="AB947" s="51">
        <v>947</v>
      </c>
    </row>
    <row r="948" spans="27:28" ht="21" customHeight="1" x14ac:dyDescent="0.55000000000000004">
      <c r="AA948" s="51">
        <f t="shared" ca="1" si="36"/>
        <v>0</v>
      </c>
      <c r="AB948" s="51">
        <v>948</v>
      </c>
    </row>
    <row r="949" spans="27:28" ht="21" customHeight="1" x14ac:dyDescent="0.55000000000000004">
      <c r="AA949" s="51">
        <f t="shared" ca="1" si="36"/>
        <v>0</v>
      </c>
      <c r="AB949" s="51">
        <v>949</v>
      </c>
    </row>
    <row r="950" spans="27:28" ht="21" customHeight="1" x14ac:dyDescent="0.55000000000000004">
      <c r="AA950" s="51">
        <f t="shared" ca="1" si="36"/>
        <v>0</v>
      </c>
      <c r="AB950" s="51">
        <v>950</v>
      </c>
    </row>
    <row r="951" spans="27:28" ht="21" customHeight="1" x14ac:dyDescent="0.55000000000000004">
      <c r="AA951" s="51">
        <f t="shared" ca="1" si="36"/>
        <v>0</v>
      </c>
      <c r="AB951" s="51">
        <v>951</v>
      </c>
    </row>
    <row r="952" spans="27:28" ht="21" customHeight="1" x14ac:dyDescent="0.55000000000000004">
      <c r="AA952" s="51">
        <f t="shared" ca="1" si="36"/>
        <v>0</v>
      </c>
      <c r="AB952" s="51">
        <v>952</v>
      </c>
    </row>
    <row r="953" spans="27:28" ht="21" customHeight="1" x14ac:dyDescent="0.55000000000000004">
      <c r="AA953" s="51">
        <f t="shared" ca="1" si="36"/>
        <v>0</v>
      </c>
      <c r="AB953" s="51">
        <v>953</v>
      </c>
    </row>
    <row r="954" spans="27:28" ht="21" customHeight="1" x14ac:dyDescent="0.55000000000000004">
      <c r="AA954" s="51">
        <f t="shared" ca="1" si="36"/>
        <v>0</v>
      </c>
      <c r="AB954" s="51">
        <v>954</v>
      </c>
    </row>
    <row r="955" spans="27:28" ht="21" customHeight="1" x14ac:dyDescent="0.55000000000000004">
      <c r="AA955" s="51">
        <f t="shared" ca="1" si="36"/>
        <v>0</v>
      </c>
      <c r="AB955" s="51">
        <v>955</v>
      </c>
    </row>
    <row r="956" spans="27:28" ht="21" customHeight="1" x14ac:dyDescent="0.55000000000000004">
      <c r="AA956" s="51">
        <f t="shared" ca="1" si="36"/>
        <v>0</v>
      </c>
      <c r="AB956" s="51">
        <v>956</v>
      </c>
    </row>
    <row r="957" spans="27:28" ht="21" customHeight="1" x14ac:dyDescent="0.55000000000000004">
      <c r="AA957" s="51">
        <f t="shared" ca="1" si="36"/>
        <v>0</v>
      </c>
      <c r="AB957" s="51">
        <v>957</v>
      </c>
    </row>
    <row r="958" spans="27:28" ht="21" customHeight="1" x14ac:dyDescent="0.55000000000000004">
      <c r="AA958" s="51">
        <f t="shared" ca="1" si="36"/>
        <v>0</v>
      </c>
      <c r="AB958" s="51">
        <v>958</v>
      </c>
    </row>
    <row r="959" spans="27:28" ht="21" customHeight="1" x14ac:dyDescent="0.55000000000000004">
      <c r="AA959" s="51">
        <f t="shared" ca="1" si="36"/>
        <v>0</v>
      </c>
      <c r="AB959" s="51">
        <v>959</v>
      </c>
    </row>
    <row r="960" spans="27:28" ht="21" customHeight="1" x14ac:dyDescent="0.55000000000000004">
      <c r="AA960" s="51">
        <f t="shared" ca="1" si="36"/>
        <v>0</v>
      </c>
      <c r="AB960" s="51">
        <v>960</v>
      </c>
    </row>
    <row r="961" spans="27:28" ht="21" customHeight="1" x14ac:dyDescent="0.55000000000000004">
      <c r="AA961" s="51">
        <f t="shared" ca="1" si="36"/>
        <v>0</v>
      </c>
      <c r="AB961" s="51">
        <v>961</v>
      </c>
    </row>
    <row r="962" spans="27:28" ht="21" customHeight="1" x14ac:dyDescent="0.55000000000000004">
      <c r="AA962" s="51">
        <f t="shared" ca="1" si="36"/>
        <v>0</v>
      </c>
      <c r="AB962" s="51">
        <v>962</v>
      </c>
    </row>
    <row r="963" spans="27:28" ht="21" customHeight="1" x14ac:dyDescent="0.55000000000000004">
      <c r="AA963" s="51">
        <f t="shared" ca="1" si="36"/>
        <v>0</v>
      </c>
      <c r="AB963" s="51">
        <v>963</v>
      </c>
    </row>
    <row r="964" spans="27:28" ht="21" customHeight="1" x14ac:dyDescent="0.55000000000000004">
      <c r="AA964" s="51">
        <f t="shared" ca="1" si="36"/>
        <v>0</v>
      </c>
      <c r="AB964" s="51">
        <v>964</v>
      </c>
    </row>
    <row r="965" spans="27:28" ht="21" customHeight="1" x14ac:dyDescent="0.55000000000000004">
      <c r="AA965" s="51">
        <f t="shared" ca="1" si="36"/>
        <v>0</v>
      </c>
      <c r="AB965" s="51">
        <v>965</v>
      </c>
    </row>
    <row r="966" spans="27:28" ht="21" customHeight="1" x14ac:dyDescent="0.55000000000000004">
      <c r="AA966" s="51">
        <f t="shared" ca="1" si="36"/>
        <v>0</v>
      </c>
      <c r="AB966" s="51">
        <v>966</v>
      </c>
    </row>
    <row r="967" spans="27:28" ht="21" customHeight="1" x14ac:dyDescent="0.55000000000000004">
      <c r="AA967" s="51">
        <f t="shared" ca="1" si="36"/>
        <v>0</v>
      </c>
      <c r="AB967" s="51">
        <v>967</v>
      </c>
    </row>
    <row r="968" spans="27:28" ht="21" customHeight="1" x14ac:dyDescent="0.55000000000000004">
      <c r="AA968" s="51">
        <f t="shared" ca="1" si="36"/>
        <v>0</v>
      </c>
      <c r="AB968" s="51">
        <v>968</v>
      </c>
    </row>
    <row r="969" spans="27:28" ht="21" customHeight="1" x14ac:dyDescent="0.55000000000000004">
      <c r="AA969" s="51">
        <f t="shared" ca="1" si="36"/>
        <v>0</v>
      </c>
      <c r="AB969" s="51">
        <v>969</v>
      </c>
    </row>
    <row r="970" spans="27:28" ht="21" customHeight="1" x14ac:dyDescent="0.55000000000000004">
      <c r="AA970" s="51">
        <f t="shared" ca="1" si="36"/>
        <v>0</v>
      </c>
      <c r="AB970" s="51">
        <v>970</v>
      </c>
    </row>
    <row r="971" spans="27:28" ht="21" customHeight="1" x14ac:dyDescent="0.55000000000000004">
      <c r="AA971" s="51">
        <f t="shared" ca="1" si="36"/>
        <v>0</v>
      </c>
      <c r="AB971" s="51">
        <v>971</v>
      </c>
    </row>
    <row r="972" spans="27:28" ht="21" customHeight="1" x14ac:dyDescent="0.55000000000000004">
      <c r="AA972" s="51">
        <f t="shared" ca="1" si="36"/>
        <v>0</v>
      </c>
      <c r="AB972" s="51">
        <v>972</v>
      </c>
    </row>
    <row r="973" spans="27:28" ht="21" customHeight="1" x14ac:dyDescent="0.55000000000000004">
      <c r="AA973" s="51">
        <f t="shared" ca="1" si="36"/>
        <v>0</v>
      </c>
      <c r="AB973" s="51">
        <v>973</v>
      </c>
    </row>
    <row r="974" spans="27:28" ht="21" customHeight="1" x14ac:dyDescent="0.55000000000000004">
      <c r="AA974" s="51">
        <f t="shared" ca="1" si="36"/>
        <v>0</v>
      </c>
      <c r="AB974" s="51">
        <v>974</v>
      </c>
    </row>
    <row r="975" spans="27:28" ht="21" customHeight="1" x14ac:dyDescent="0.55000000000000004">
      <c r="AA975" s="51">
        <f t="shared" ca="1" si="36"/>
        <v>0</v>
      </c>
      <c r="AB975" s="51">
        <v>975</v>
      </c>
    </row>
    <row r="976" spans="27:28" ht="21" customHeight="1" x14ac:dyDescent="0.55000000000000004">
      <c r="AA976" s="51">
        <f t="shared" ca="1" si="36"/>
        <v>0</v>
      </c>
      <c r="AB976" s="51">
        <v>976</v>
      </c>
    </row>
    <row r="977" spans="27:28" ht="21" customHeight="1" x14ac:dyDescent="0.55000000000000004">
      <c r="AA977" s="51">
        <f t="shared" ca="1" si="36"/>
        <v>0</v>
      </c>
      <c r="AB977" s="51">
        <v>977</v>
      </c>
    </row>
    <row r="978" spans="27:28" ht="21" customHeight="1" x14ac:dyDescent="0.55000000000000004">
      <c r="AA978" s="51">
        <f t="shared" ref="AA978:AA1041" ca="1" si="37">INDIRECT($W$6&amp;"!"&amp;"B"&amp;ROW(B978))</f>
        <v>0</v>
      </c>
      <c r="AB978" s="51">
        <v>978</v>
      </c>
    </row>
    <row r="979" spans="27:28" ht="21" customHeight="1" x14ac:dyDescent="0.55000000000000004">
      <c r="AA979" s="51">
        <f t="shared" ca="1" si="37"/>
        <v>0</v>
      </c>
      <c r="AB979" s="51">
        <v>979</v>
      </c>
    </row>
    <row r="980" spans="27:28" ht="21" customHeight="1" x14ac:dyDescent="0.55000000000000004">
      <c r="AA980" s="51">
        <f t="shared" ca="1" si="37"/>
        <v>0</v>
      </c>
      <c r="AB980" s="51">
        <v>980</v>
      </c>
    </row>
    <row r="981" spans="27:28" ht="21" customHeight="1" x14ac:dyDescent="0.55000000000000004">
      <c r="AA981" s="51">
        <f t="shared" ca="1" si="37"/>
        <v>0</v>
      </c>
      <c r="AB981" s="51">
        <v>981</v>
      </c>
    </row>
    <row r="982" spans="27:28" ht="21" customHeight="1" x14ac:dyDescent="0.55000000000000004">
      <c r="AA982" s="51">
        <f t="shared" ca="1" si="37"/>
        <v>0</v>
      </c>
      <c r="AB982" s="51">
        <v>982</v>
      </c>
    </row>
    <row r="983" spans="27:28" ht="21" customHeight="1" x14ac:dyDescent="0.55000000000000004">
      <c r="AA983" s="51">
        <f t="shared" ca="1" si="37"/>
        <v>0</v>
      </c>
      <c r="AB983" s="51">
        <v>983</v>
      </c>
    </row>
    <row r="984" spans="27:28" ht="21" customHeight="1" x14ac:dyDescent="0.55000000000000004">
      <c r="AA984" s="51">
        <f t="shared" ca="1" si="37"/>
        <v>0</v>
      </c>
      <c r="AB984" s="51">
        <v>984</v>
      </c>
    </row>
    <row r="985" spans="27:28" ht="21" customHeight="1" x14ac:dyDescent="0.55000000000000004">
      <c r="AA985" s="51">
        <f t="shared" ca="1" si="37"/>
        <v>0</v>
      </c>
      <c r="AB985" s="51">
        <v>985</v>
      </c>
    </row>
    <row r="986" spans="27:28" ht="21" customHeight="1" x14ac:dyDescent="0.55000000000000004">
      <c r="AA986" s="51">
        <f t="shared" ca="1" si="37"/>
        <v>0</v>
      </c>
      <c r="AB986" s="51">
        <v>986</v>
      </c>
    </row>
    <row r="987" spans="27:28" ht="21" customHeight="1" x14ac:dyDescent="0.55000000000000004">
      <c r="AA987" s="51">
        <f t="shared" ca="1" si="37"/>
        <v>0</v>
      </c>
      <c r="AB987" s="51">
        <v>987</v>
      </c>
    </row>
    <row r="988" spans="27:28" ht="21" customHeight="1" x14ac:dyDescent="0.55000000000000004">
      <c r="AA988" s="51">
        <f t="shared" ca="1" si="37"/>
        <v>0</v>
      </c>
      <c r="AB988" s="51">
        <v>988</v>
      </c>
    </row>
    <row r="989" spans="27:28" ht="21" customHeight="1" x14ac:dyDescent="0.55000000000000004">
      <c r="AA989" s="51">
        <f t="shared" ca="1" si="37"/>
        <v>0</v>
      </c>
      <c r="AB989" s="51">
        <v>989</v>
      </c>
    </row>
    <row r="990" spans="27:28" ht="21" customHeight="1" x14ac:dyDescent="0.55000000000000004">
      <c r="AA990" s="51">
        <f t="shared" ca="1" si="37"/>
        <v>0</v>
      </c>
      <c r="AB990" s="51">
        <v>990</v>
      </c>
    </row>
    <row r="991" spans="27:28" ht="21" customHeight="1" x14ac:dyDescent="0.55000000000000004">
      <c r="AA991" s="51">
        <f t="shared" ca="1" si="37"/>
        <v>0</v>
      </c>
      <c r="AB991" s="51">
        <v>991</v>
      </c>
    </row>
    <row r="992" spans="27:28" ht="21" customHeight="1" x14ac:dyDescent="0.55000000000000004">
      <c r="AA992" s="51">
        <f t="shared" ca="1" si="37"/>
        <v>0</v>
      </c>
      <c r="AB992" s="51">
        <v>992</v>
      </c>
    </row>
    <row r="993" spans="27:28" ht="21" customHeight="1" x14ac:dyDescent="0.55000000000000004">
      <c r="AA993" s="51">
        <f t="shared" ca="1" si="37"/>
        <v>0</v>
      </c>
      <c r="AB993" s="51">
        <v>993</v>
      </c>
    </row>
    <row r="994" spans="27:28" ht="21" customHeight="1" x14ac:dyDescent="0.55000000000000004">
      <c r="AA994" s="51">
        <f t="shared" ca="1" si="37"/>
        <v>0</v>
      </c>
      <c r="AB994" s="51">
        <v>994</v>
      </c>
    </row>
    <row r="995" spans="27:28" ht="21" customHeight="1" x14ac:dyDescent="0.55000000000000004">
      <c r="AA995" s="51">
        <f t="shared" ca="1" si="37"/>
        <v>0</v>
      </c>
      <c r="AB995" s="51">
        <v>995</v>
      </c>
    </row>
    <row r="996" spans="27:28" ht="21" customHeight="1" x14ac:dyDescent="0.55000000000000004">
      <c r="AA996" s="51">
        <f t="shared" ca="1" si="37"/>
        <v>0</v>
      </c>
      <c r="AB996" s="51">
        <v>996</v>
      </c>
    </row>
    <row r="997" spans="27:28" ht="21" customHeight="1" x14ac:dyDescent="0.55000000000000004">
      <c r="AA997" s="51">
        <f t="shared" ca="1" si="37"/>
        <v>0</v>
      </c>
      <c r="AB997" s="51">
        <v>997</v>
      </c>
    </row>
    <row r="998" spans="27:28" ht="21" customHeight="1" x14ac:dyDescent="0.55000000000000004">
      <c r="AA998" s="51">
        <f t="shared" ca="1" si="37"/>
        <v>0</v>
      </c>
      <c r="AB998" s="51">
        <v>998</v>
      </c>
    </row>
    <row r="999" spans="27:28" ht="21" customHeight="1" x14ac:dyDescent="0.55000000000000004">
      <c r="AA999" s="51">
        <f t="shared" ca="1" si="37"/>
        <v>0</v>
      </c>
      <c r="AB999" s="51">
        <v>999</v>
      </c>
    </row>
    <row r="1000" spans="27:28" ht="21" customHeight="1" x14ac:dyDescent="0.55000000000000004">
      <c r="AA1000" s="51">
        <f t="shared" ca="1" si="37"/>
        <v>0</v>
      </c>
      <c r="AB1000" s="51">
        <v>1000</v>
      </c>
    </row>
    <row r="1001" spans="27:28" ht="21" customHeight="1" x14ac:dyDescent="0.55000000000000004">
      <c r="AA1001" s="51">
        <f t="shared" ca="1" si="37"/>
        <v>0</v>
      </c>
      <c r="AB1001" s="51">
        <v>1001</v>
      </c>
    </row>
    <row r="1002" spans="27:28" ht="21" customHeight="1" x14ac:dyDescent="0.55000000000000004">
      <c r="AA1002" s="51">
        <f t="shared" ca="1" si="37"/>
        <v>0</v>
      </c>
      <c r="AB1002" s="51">
        <v>1002</v>
      </c>
    </row>
    <row r="1003" spans="27:28" ht="21" customHeight="1" x14ac:dyDescent="0.55000000000000004">
      <c r="AA1003" s="51">
        <f t="shared" ca="1" si="37"/>
        <v>0</v>
      </c>
      <c r="AB1003" s="51">
        <v>1003</v>
      </c>
    </row>
    <row r="1004" spans="27:28" ht="21" customHeight="1" x14ac:dyDescent="0.55000000000000004">
      <c r="AA1004" s="51">
        <f t="shared" ca="1" si="37"/>
        <v>0</v>
      </c>
      <c r="AB1004" s="51">
        <v>1004</v>
      </c>
    </row>
    <row r="1005" spans="27:28" ht="21" customHeight="1" x14ac:dyDescent="0.55000000000000004">
      <c r="AA1005" s="51">
        <f t="shared" ca="1" si="37"/>
        <v>0</v>
      </c>
      <c r="AB1005" s="51">
        <v>1005</v>
      </c>
    </row>
    <row r="1006" spans="27:28" ht="21" customHeight="1" x14ac:dyDescent="0.55000000000000004">
      <c r="AA1006" s="51">
        <f t="shared" ca="1" si="37"/>
        <v>0</v>
      </c>
      <c r="AB1006" s="51">
        <v>1006</v>
      </c>
    </row>
    <row r="1007" spans="27:28" ht="21" customHeight="1" x14ac:dyDescent="0.55000000000000004">
      <c r="AA1007" s="51">
        <f t="shared" ca="1" si="37"/>
        <v>0</v>
      </c>
      <c r="AB1007" s="51">
        <v>1007</v>
      </c>
    </row>
    <row r="1008" spans="27:28" ht="21" customHeight="1" x14ac:dyDescent="0.55000000000000004">
      <c r="AA1008" s="51">
        <f t="shared" ca="1" si="37"/>
        <v>0</v>
      </c>
      <c r="AB1008" s="51">
        <v>1008</v>
      </c>
    </row>
    <row r="1009" spans="27:28" ht="21" customHeight="1" x14ac:dyDescent="0.55000000000000004">
      <c r="AA1009" s="51">
        <f t="shared" ca="1" si="37"/>
        <v>0</v>
      </c>
      <c r="AB1009" s="51">
        <v>1009</v>
      </c>
    </row>
    <row r="1010" spans="27:28" ht="21" customHeight="1" x14ac:dyDescent="0.55000000000000004">
      <c r="AA1010" s="51">
        <f t="shared" ca="1" si="37"/>
        <v>0</v>
      </c>
      <c r="AB1010" s="51">
        <v>1010</v>
      </c>
    </row>
    <row r="1011" spans="27:28" ht="21" customHeight="1" x14ac:dyDescent="0.55000000000000004">
      <c r="AA1011" s="51">
        <f t="shared" ca="1" si="37"/>
        <v>0</v>
      </c>
      <c r="AB1011" s="51">
        <v>1011</v>
      </c>
    </row>
    <row r="1012" spans="27:28" ht="21" customHeight="1" x14ac:dyDescent="0.55000000000000004">
      <c r="AA1012" s="51">
        <f t="shared" ca="1" si="37"/>
        <v>0</v>
      </c>
      <c r="AB1012" s="51">
        <v>1012</v>
      </c>
    </row>
    <row r="1013" spans="27:28" ht="21" customHeight="1" x14ac:dyDescent="0.55000000000000004">
      <c r="AA1013" s="51">
        <f t="shared" ca="1" si="37"/>
        <v>0</v>
      </c>
      <c r="AB1013" s="51">
        <v>1013</v>
      </c>
    </row>
    <row r="1014" spans="27:28" ht="21" customHeight="1" x14ac:dyDescent="0.55000000000000004">
      <c r="AA1014" s="51">
        <f t="shared" ca="1" si="37"/>
        <v>0</v>
      </c>
      <c r="AB1014" s="51">
        <v>1014</v>
      </c>
    </row>
    <row r="1015" spans="27:28" ht="21" customHeight="1" x14ac:dyDescent="0.55000000000000004">
      <c r="AA1015" s="51">
        <f t="shared" ca="1" si="37"/>
        <v>0</v>
      </c>
      <c r="AB1015" s="51">
        <v>1015</v>
      </c>
    </row>
    <row r="1016" spans="27:28" ht="21" customHeight="1" x14ac:dyDescent="0.55000000000000004">
      <c r="AA1016" s="51">
        <f t="shared" ca="1" si="37"/>
        <v>0</v>
      </c>
      <c r="AB1016" s="51">
        <v>1016</v>
      </c>
    </row>
    <row r="1017" spans="27:28" ht="21" customHeight="1" x14ac:dyDescent="0.55000000000000004">
      <c r="AA1017" s="51">
        <f t="shared" ca="1" si="37"/>
        <v>0</v>
      </c>
      <c r="AB1017" s="51">
        <v>1017</v>
      </c>
    </row>
    <row r="1018" spans="27:28" ht="21" customHeight="1" x14ac:dyDescent="0.55000000000000004">
      <c r="AA1018" s="51">
        <f t="shared" ca="1" si="37"/>
        <v>0</v>
      </c>
      <c r="AB1018" s="51">
        <v>1018</v>
      </c>
    </row>
    <row r="1019" spans="27:28" ht="21" customHeight="1" x14ac:dyDescent="0.55000000000000004">
      <c r="AA1019" s="51">
        <f t="shared" ca="1" si="37"/>
        <v>0</v>
      </c>
      <c r="AB1019" s="51">
        <v>1019</v>
      </c>
    </row>
    <row r="1020" spans="27:28" ht="21" customHeight="1" x14ac:dyDescent="0.55000000000000004">
      <c r="AA1020" s="51">
        <f t="shared" ca="1" si="37"/>
        <v>0</v>
      </c>
      <c r="AB1020" s="51">
        <v>1020</v>
      </c>
    </row>
    <row r="1021" spans="27:28" ht="21" customHeight="1" x14ac:dyDescent="0.55000000000000004">
      <c r="AA1021" s="51">
        <f t="shared" ca="1" si="37"/>
        <v>0</v>
      </c>
      <c r="AB1021" s="51">
        <v>1021</v>
      </c>
    </row>
    <row r="1022" spans="27:28" ht="21" customHeight="1" x14ac:dyDescent="0.55000000000000004">
      <c r="AA1022" s="51">
        <f t="shared" ca="1" si="37"/>
        <v>0</v>
      </c>
      <c r="AB1022" s="51">
        <v>1022</v>
      </c>
    </row>
    <row r="1023" spans="27:28" ht="21" customHeight="1" x14ac:dyDescent="0.55000000000000004">
      <c r="AA1023" s="51">
        <f t="shared" ca="1" si="37"/>
        <v>0</v>
      </c>
      <c r="AB1023" s="51">
        <v>1023</v>
      </c>
    </row>
    <row r="1024" spans="27:28" ht="21" customHeight="1" x14ac:dyDescent="0.55000000000000004">
      <c r="AA1024" s="51">
        <f t="shared" ca="1" si="37"/>
        <v>0</v>
      </c>
      <c r="AB1024" s="51">
        <v>1024</v>
      </c>
    </row>
    <row r="1025" spans="27:28" ht="21" customHeight="1" x14ac:dyDescent="0.55000000000000004">
      <c r="AA1025" s="51">
        <f t="shared" ca="1" si="37"/>
        <v>0</v>
      </c>
      <c r="AB1025" s="51">
        <v>1025</v>
      </c>
    </row>
    <row r="1026" spans="27:28" ht="21" customHeight="1" x14ac:dyDescent="0.55000000000000004">
      <c r="AA1026" s="51">
        <f t="shared" ca="1" si="37"/>
        <v>0</v>
      </c>
      <c r="AB1026" s="51">
        <v>1026</v>
      </c>
    </row>
    <row r="1027" spans="27:28" ht="21" customHeight="1" x14ac:dyDescent="0.55000000000000004">
      <c r="AA1027" s="51">
        <f t="shared" ca="1" si="37"/>
        <v>0</v>
      </c>
      <c r="AB1027" s="51">
        <v>1027</v>
      </c>
    </row>
    <row r="1028" spans="27:28" ht="21" customHeight="1" x14ac:dyDescent="0.55000000000000004">
      <c r="AA1028" s="51">
        <f t="shared" ca="1" si="37"/>
        <v>0</v>
      </c>
      <c r="AB1028" s="51">
        <v>1028</v>
      </c>
    </row>
    <row r="1029" spans="27:28" ht="21" customHeight="1" x14ac:dyDescent="0.55000000000000004">
      <c r="AA1029" s="51">
        <f t="shared" ca="1" si="37"/>
        <v>0</v>
      </c>
      <c r="AB1029" s="51">
        <v>1029</v>
      </c>
    </row>
    <row r="1030" spans="27:28" ht="21" customHeight="1" x14ac:dyDescent="0.55000000000000004">
      <c r="AA1030" s="51">
        <f t="shared" ca="1" si="37"/>
        <v>0</v>
      </c>
      <c r="AB1030" s="51">
        <v>1030</v>
      </c>
    </row>
    <row r="1031" spans="27:28" ht="21" customHeight="1" x14ac:dyDescent="0.55000000000000004">
      <c r="AA1031" s="51">
        <f t="shared" ca="1" si="37"/>
        <v>0</v>
      </c>
      <c r="AB1031" s="51">
        <v>1031</v>
      </c>
    </row>
    <row r="1032" spans="27:28" ht="21" customHeight="1" x14ac:dyDescent="0.55000000000000004">
      <c r="AA1032" s="51">
        <f t="shared" ca="1" si="37"/>
        <v>0</v>
      </c>
      <c r="AB1032" s="51">
        <v>1032</v>
      </c>
    </row>
    <row r="1033" spans="27:28" ht="21" customHeight="1" x14ac:dyDescent="0.55000000000000004">
      <c r="AA1033" s="51">
        <f t="shared" ca="1" si="37"/>
        <v>0</v>
      </c>
      <c r="AB1033" s="51">
        <v>1033</v>
      </c>
    </row>
    <row r="1034" spans="27:28" ht="21" customHeight="1" x14ac:dyDescent="0.55000000000000004">
      <c r="AA1034" s="51">
        <f t="shared" ca="1" si="37"/>
        <v>0</v>
      </c>
      <c r="AB1034" s="51">
        <v>1034</v>
      </c>
    </row>
    <row r="1035" spans="27:28" ht="21" customHeight="1" x14ac:dyDescent="0.55000000000000004">
      <c r="AA1035" s="51">
        <f t="shared" ca="1" si="37"/>
        <v>0</v>
      </c>
      <c r="AB1035" s="51">
        <v>1035</v>
      </c>
    </row>
    <row r="1036" spans="27:28" ht="21" customHeight="1" x14ac:dyDescent="0.55000000000000004">
      <c r="AA1036" s="51">
        <f t="shared" ca="1" si="37"/>
        <v>0</v>
      </c>
      <c r="AB1036" s="51">
        <v>1036</v>
      </c>
    </row>
    <row r="1037" spans="27:28" ht="21" customHeight="1" x14ac:dyDescent="0.55000000000000004">
      <c r="AA1037" s="51">
        <f t="shared" ca="1" si="37"/>
        <v>0</v>
      </c>
      <c r="AB1037" s="51">
        <v>1037</v>
      </c>
    </row>
    <row r="1038" spans="27:28" ht="21" customHeight="1" x14ac:dyDescent="0.55000000000000004">
      <c r="AA1038" s="51">
        <f t="shared" ca="1" si="37"/>
        <v>0</v>
      </c>
      <c r="AB1038" s="51">
        <v>1038</v>
      </c>
    </row>
    <row r="1039" spans="27:28" ht="21" customHeight="1" x14ac:dyDescent="0.55000000000000004">
      <c r="AA1039" s="51">
        <f t="shared" ca="1" si="37"/>
        <v>0</v>
      </c>
      <c r="AB1039" s="51">
        <v>1039</v>
      </c>
    </row>
    <row r="1040" spans="27:28" ht="21" customHeight="1" x14ac:dyDescent="0.55000000000000004">
      <c r="AA1040" s="51">
        <f t="shared" ca="1" si="37"/>
        <v>0</v>
      </c>
      <c r="AB1040" s="51">
        <v>1040</v>
      </c>
    </row>
    <row r="1041" spans="27:28" ht="21" customHeight="1" x14ac:dyDescent="0.55000000000000004">
      <c r="AA1041" s="51">
        <f t="shared" ca="1" si="37"/>
        <v>0</v>
      </c>
      <c r="AB1041" s="51">
        <v>1041</v>
      </c>
    </row>
    <row r="1042" spans="27:28" ht="21" customHeight="1" x14ac:dyDescent="0.55000000000000004">
      <c r="AA1042" s="51">
        <f t="shared" ref="AA1042:AA1105" ca="1" si="38">INDIRECT($W$6&amp;"!"&amp;"B"&amp;ROW(B1042))</f>
        <v>0</v>
      </c>
      <c r="AB1042" s="51">
        <v>1042</v>
      </c>
    </row>
    <row r="1043" spans="27:28" ht="21" customHeight="1" x14ac:dyDescent="0.55000000000000004">
      <c r="AA1043" s="51">
        <f t="shared" ca="1" si="38"/>
        <v>0</v>
      </c>
      <c r="AB1043" s="51">
        <v>1043</v>
      </c>
    </row>
    <row r="1044" spans="27:28" ht="21" customHeight="1" x14ac:dyDescent="0.55000000000000004">
      <c r="AA1044" s="51">
        <f t="shared" ca="1" si="38"/>
        <v>0</v>
      </c>
      <c r="AB1044" s="51">
        <v>1044</v>
      </c>
    </row>
    <row r="1045" spans="27:28" ht="21" customHeight="1" x14ac:dyDescent="0.55000000000000004">
      <c r="AA1045" s="51">
        <f t="shared" ca="1" si="38"/>
        <v>0</v>
      </c>
      <c r="AB1045" s="51">
        <v>1045</v>
      </c>
    </row>
    <row r="1046" spans="27:28" ht="21" customHeight="1" x14ac:dyDescent="0.55000000000000004">
      <c r="AA1046" s="51">
        <f t="shared" ca="1" si="38"/>
        <v>0</v>
      </c>
      <c r="AB1046" s="51">
        <v>1046</v>
      </c>
    </row>
    <row r="1047" spans="27:28" ht="21" customHeight="1" x14ac:dyDescent="0.55000000000000004">
      <c r="AA1047" s="51">
        <f t="shared" ca="1" si="38"/>
        <v>0</v>
      </c>
      <c r="AB1047" s="51">
        <v>1047</v>
      </c>
    </row>
    <row r="1048" spans="27:28" ht="21" customHeight="1" x14ac:dyDescent="0.55000000000000004">
      <c r="AA1048" s="51">
        <f t="shared" ca="1" si="38"/>
        <v>0</v>
      </c>
      <c r="AB1048" s="51">
        <v>1048</v>
      </c>
    </row>
    <row r="1049" spans="27:28" ht="21" customHeight="1" x14ac:dyDescent="0.55000000000000004">
      <c r="AA1049" s="51">
        <f t="shared" ca="1" si="38"/>
        <v>0</v>
      </c>
      <c r="AB1049" s="51">
        <v>1049</v>
      </c>
    </row>
    <row r="1050" spans="27:28" ht="21" customHeight="1" x14ac:dyDescent="0.55000000000000004">
      <c r="AA1050" s="51">
        <f t="shared" ca="1" si="38"/>
        <v>0</v>
      </c>
      <c r="AB1050" s="51">
        <v>1050</v>
      </c>
    </row>
    <row r="1051" spans="27:28" ht="21" customHeight="1" x14ac:dyDescent="0.55000000000000004">
      <c r="AA1051" s="51">
        <f t="shared" ca="1" si="38"/>
        <v>0</v>
      </c>
      <c r="AB1051" s="51">
        <v>1051</v>
      </c>
    </row>
    <row r="1052" spans="27:28" ht="21" customHeight="1" x14ac:dyDescent="0.55000000000000004">
      <c r="AA1052" s="51">
        <f t="shared" ca="1" si="38"/>
        <v>0</v>
      </c>
      <c r="AB1052" s="51">
        <v>1052</v>
      </c>
    </row>
    <row r="1053" spans="27:28" ht="21" customHeight="1" x14ac:dyDescent="0.55000000000000004">
      <c r="AA1053" s="51">
        <f t="shared" ca="1" si="38"/>
        <v>0</v>
      </c>
      <c r="AB1053" s="51">
        <v>1053</v>
      </c>
    </row>
    <row r="1054" spans="27:28" ht="21" customHeight="1" x14ac:dyDescent="0.55000000000000004">
      <c r="AA1054" s="51">
        <f t="shared" ca="1" si="38"/>
        <v>0</v>
      </c>
      <c r="AB1054" s="51">
        <v>1054</v>
      </c>
    </row>
    <row r="1055" spans="27:28" ht="21" customHeight="1" x14ac:dyDescent="0.55000000000000004">
      <c r="AA1055" s="51">
        <f t="shared" ca="1" si="38"/>
        <v>0</v>
      </c>
      <c r="AB1055" s="51">
        <v>1055</v>
      </c>
    </row>
    <row r="1056" spans="27:28" ht="21" customHeight="1" x14ac:dyDescent="0.55000000000000004">
      <c r="AA1056" s="51">
        <f t="shared" ca="1" si="38"/>
        <v>0</v>
      </c>
      <c r="AB1056" s="51">
        <v>1056</v>
      </c>
    </row>
    <row r="1057" spans="27:28" ht="21" customHeight="1" x14ac:dyDescent="0.55000000000000004">
      <c r="AA1057" s="51">
        <f t="shared" ca="1" si="38"/>
        <v>0</v>
      </c>
      <c r="AB1057" s="51">
        <v>1057</v>
      </c>
    </row>
    <row r="1058" spans="27:28" ht="21" customHeight="1" x14ac:dyDescent="0.55000000000000004">
      <c r="AA1058" s="51">
        <f t="shared" ca="1" si="38"/>
        <v>0</v>
      </c>
      <c r="AB1058" s="51">
        <v>1058</v>
      </c>
    </row>
    <row r="1059" spans="27:28" ht="21" customHeight="1" x14ac:dyDescent="0.55000000000000004">
      <c r="AA1059" s="51">
        <f t="shared" ca="1" si="38"/>
        <v>0</v>
      </c>
      <c r="AB1059" s="51">
        <v>1059</v>
      </c>
    </row>
    <row r="1060" spans="27:28" ht="21" customHeight="1" x14ac:dyDescent="0.55000000000000004">
      <c r="AA1060" s="51">
        <f t="shared" ca="1" si="38"/>
        <v>0</v>
      </c>
      <c r="AB1060" s="51">
        <v>1060</v>
      </c>
    </row>
    <row r="1061" spans="27:28" ht="21" customHeight="1" x14ac:dyDescent="0.55000000000000004">
      <c r="AA1061" s="51">
        <f t="shared" ca="1" si="38"/>
        <v>0</v>
      </c>
      <c r="AB1061" s="51">
        <v>1061</v>
      </c>
    </row>
    <row r="1062" spans="27:28" ht="21" customHeight="1" x14ac:dyDescent="0.55000000000000004">
      <c r="AA1062" s="51">
        <f t="shared" ca="1" si="38"/>
        <v>0</v>
      </c>
      <c r="AB1062" s="51">
        <v>1062</v>
      </c>
    </row>
    <row r="1063" spans="27:28" ht="21" customHeight="1" x14ac:dyDescent="0.55000000000000004">
      <c r="AA1063" s="51">
        <f t="shared" ca="1" si="38"/>
        <v>0</v>
      </c>
      <c r="AB1063" s="51">
        <v>1063</v>
      </c>
    </row>
    <row r="1064" spans="27:28" ht="21" customHeight="1" x14ac:dyDescent="0.55000000000000004">
      <c r="AA1064" s="51">
        <f t="shared" ca="1" si="38"/>
        <v>0</v>
      </c>
      <c r="AB1064" s="51">
        <v>1064</v>
      </c>
    </row>
    <row r="1065" spans="27:28" ht="21" customHeight="1" x14ac:dyDescent="0.55000000000000004">
      <c r="AA1065" s="51">
        <f t="shared" ca="1" si="38"/>
        <v>0</v>
      </c>
      <c r="AB1065" s="51">
        <v>1065</v>
      </c>
    </row>
    <row r="1066" spans="27:28" ht="21" customHeight="1" x14ac:dyDescent="0.55000000000000004">
      <c r="AA1066" s="51">
        <f t="shared" ca="1" si="38"/>
        <v>0</v>
      </c>
      <c r="AB1066" s="51">
        <v>1066</v>
      </c>
    </row>
    <row r="1067" spans="27:28" ht="21" customHeight="1" x14ac:dyDescent="0.55000000000000004">
      <c r="AA1067" s="51">
        <f t="shared" ca="1" si="38"/>
        <v>0</v>
      </c>
      <c r="AB1067" s="51">
        <v>1067</v>
      </c>
    </row>
    <row r="1068" spans="27:28" ht="21" customHeight="1" x14ac:dyDescent="0.55000000000000004">
      <c r="AA1068" s="51">
        <f t="shared" ca="1" si="38"/>
        <v>0</v>
      </c>
      <c r="AB1068" s="51">
        <v>1068</v>
      </c>
    </row>
    <row r="1069" spans="27:28" ht="21" customHeight="1" x14ac:dyDescent="0.55000000000000004">
      <c r="AA1069" s="51">
        <f t="shared" ca="1" si="38"/>
        <v>0</v>
      </c>
      <c r="AB1069" s="51">
        <v>1069</v>
      </c>
    </row>
    <row r="1070" spans="27:28" ht="21" customHeight="1" x14ac:dyDescent="0.55000000000000004">
      <c r="AA1070" s="51">
        <f t="shared" ca="1" si="38"/>
        <v>0</v>
      </c>
      <c r="AB1070" s="51">
        <v>1070</v>
      </c>
    </row>
    <row r="1071" spans="27:28" ht="21" customHeight="1" x14ac:dyDescent="0.55000000000000004">
      <c r="AA1071" s="51">
        <f t="shared" ca="1" si="38"/>
        <v>0</v>
      </c>
      <c r="AB1071" s="51">
        <v>1071</v>
      </c>
    </row>
    <row r="1072" spans="27:28" ht="21" customHeight="1" x14ac:dyDescent="0.55000000000000004">
      <c r="AA1072" s="51">
        <f t="shared" ca="1" si="38"/>
        <v>0</v>
      </c>
      <c r="AB1072" s="51">
        <v>1072</v>
      </c>
    </row>
    <row r="1073" spans="27:28" ht="21" customHeight="1" x14ac:dyDescent="0.55000000000000004">
      <c r="AA1073" s="51">
        <f t="shared" ca="1" si="38"/>
        <v>0</v>
      </c>
      <c r="AB1073" s="51">
        <v>1073</v>
      </c>
    </row>
    <row r="1074" spans="27:28" ht="21" customHeight="1" x14ac:dyDescent="0.55000000000000004">
      <c r="AA1074" s="51">
        <f t="shared" ca="1" si="38"/>
        <v>0</v>
      </c>
      <c r="AB1074" s="51">
        <v>1074</v>
      </c>
    </row>
    <row r="1075" spans="27:28" ht="21" customHeight="1" x14ac:dyDescent="0.55000000000000004">
      <c r="AA1075" s="51">
        <f t="shared" ca="1" si="38"/>
        <v>0</v>
      </c>
      <c r="AB1075" s="51">
        <v>1075</v>
      </c>
    </row>
    <row r="1076" spans="27:28" ht="21" customHeight="1" x14ac:dyDescent="0.55000000000000004">
      <c r="AA1076" s="51">
        <f t="shared" ca="1" si="38"/>
        <v>0</v>
      </c>
      <c r="AB1076" s="51">
        <v>1076</v>
      </c>
    </row>
    <row r="1077" spans="27:28" ht="21" customHeight="1" x14ac:dyDescent="0.55000000000000004">
      <c r="AA1077" s="51">
        <f t="shared" ca="1" si="38"/>
        <v>0</v>
      </c>
      <c r="AB1077" s="51">
        <v>1077</v>
      </c>
    </row>
    <row r="1078" spans="27:28" ht="21" customHeight="1" x14ac:dyDescent="0.55000000000000004">
      <c r="AA1078" s="51">
        <f t="shared" ca="1" si="38"/>
        <v>0</v>
      </c>
      <c r="AB1078" s="51">
        <v>1078</v>
      </c>
    </row>
    <row r="1079" spans="27:28" ht="21" customHeight="1" x14ac:dyDescent="0.55000000000000004">
      <c r="AA1079" s="51">
        <f t="shared" ca="1" si="38"/>
        <v>0</v>
      </c>
      <c r="AB1079" s="51">
        <v>1079</v>
      </c>
    </row>
    <row r="1080" spans="27:28" ht="21" customHeight="1" x14ac:dyDescent="0.55000000000000004">
      <c r="AA1080" s="51">
        <f t="shared" ca="1" si="38"/>
        <v>0</v>
      </c>
      <c r="AB1080" s="51">
        <v>1080</v>
      </c>
    </row>
    <row r="1081" spans="27:28" ht="21" customHeight="1" x14ac:dyDescent="0.55000000000000004">
      <c r="AA1081" s="51">
        <f t="shared" ca="1" si="38"/>
        <v>0</v>
      </c>
      <c r="AB1081" s="51">
        <v>1081</v>
      </c>
    </row>
    <row r="1082" spans="27:28" ht="21" customHeight="1" x14ac:dyDescent="0.55000000000000004">
      <c r="AA1082" s="51">
        <f t="shared" ca="1" si="38"/>
        <v>0</v>
      </c>
      <c r="AB1082" s="51">
        <v>1082</v>
      </c>
    </row>
    <row r="1083" spans="27:28" ht="21" customHeight="1" x14ac:dyDescent="0.55000000000000004">
      <c r="AA1083" s="51">
        <f t="shared" ca="1" si="38"/>
        <v>0</v>
      </c>
      <c r="AB1083" s="51">
        <v>1083</v>
      </c>
    </row>
    <row r="1084" spans="27:28" ht="21" customHeight="1" x14ac:dyDescent="0.55000000000000004">
      <c r="AA1084" s="51">
        <f t="shared" ca="1" si="38"/>
        <v>0</v>
      </c>
      <c r="AB1084" s="51">
        <v>1084</v>
      </c>
    </row>
    <row r="1085" spans="27:28" ht="21" customHeight="1" x14ac:dyDescent="0.55000000000000004">
      <c r="AA1085" s="51">
        <f t="shared" ca="1" si="38"/>
        <v>0</v>
      </c>
      <c r="AB1085" s="51">
        <v>1085</v>
      </c>
    </row>
    <row r="1086" spans="27:28" ht="21" customHeight="1" x14ac:dyDescent="0.55000000000000004">
      <c r="AA1086" s="51">
        <f t="shared" ca="1" si="38"/>
        <v>0</v>
      </c>
      <c r="AB1086" s="51">
        <v>1086</v>
      </c>
    </row>
    <row r="1087" spans="27:28" ht="21" customHeight="1" x14ac:dyDescent="0.55000000000000004">
      <c r="AA1087" s="51">
        <f t="shared" ca="1" si="38"/>
        <v>0</v>
      </c>
      <c r="AB1087" s="51">
        <v>1087</v>
      </c>
    </row>
    <row r="1088" spans="27:28" ht="21" customHeight="1" x14ac:dyDescent="0.55000000000000004">
      <c r="AA1088" s="51">
        <f t="shared" ca="1" si="38"/>
        <v>0</v>
      </c>
      <c r="AB1088" s="51">
        <v>1088</v>
      </c>
    </row>
    <row r="1089" spans="27:28" ht="21" customHeight="1" x14ac:dyDescent="0.55000000000000004">
      <c r="AA1089" s="51">
        <f t="shared" ca="1" si="38"/>
        <v>0</v>
      </c>
      <c r="AB1089" s="51">
        <v>1089</v>
      </c>
    </row>
    <row r="1090" spans="27:28" ht="21" customHeight="1" x14ac:dyDescent="0.55000000000000004">
      <c r="AA1090" s="51">
        <f t="shared" ca="1" si="38"/>
        <v>0</v>
      </c>
      <c r="AB1090" s="51">
        <v>1090</v>
      </c>
    </row>
    <row r="1091" spans="27:28" ht="21" customHeight="1" x14ac:dyDescent="0.55000000000000004">
      <c r="AA1091" s="51">
        <f t="shared" ca="1" si="38"/>
        <v>0</v>
      </c>
      <c r="AB1091" s="51">
        <v>1091</v>
      </c>
    </row>
    <row r="1092" spans="27:28" ht="21" customHeight="1" x14ac:dyDescent="0.55000000000000004">
      <c r="AA1092" s="51">
        <f t="shared" ca="1" si="38"/>
        <v>0</v>
      </c>
      <c r="AB1092" s="51">
        <v>1092</v>
      </c>
    </row>
    <row r="1093" spans="27:28" ht="21" customHeight="1" x14ac:dyDescent="0.55000000000000004">
      <c r="AA1093" s="51">
        <f t="shared" ca="1" si="38"/>
        <v>0</v>
      </c>
      <c r="AB1093" s="51">
        <v>1093</v>
      </c>
    </row>
    <row r="1094" spans="27:28" ht="21" customHeight="1" x14ac:dyDescent="0.55000000000000004">
      <c r="AA1094" s="51">
        <f t="shared" ca="1" si="38"/>
        <v>0</v>
      </c>
      <c r="AB1094" s="51">
        <v>1094</v>
      </c>
    </row>
    <row r="1095" spans="27:28" ht="21" customHeight="1" x14ac:dyDescent="0.55000000000000004">
      <c r="AA1095" s="51">
        <f t="shared" ca="1" si="38"/>
        <v>0</v>
      </c>
      <c r="AB1095" s="51">
        <v>1095</v>
      </c>
    </row>
    <row r="1096" spans="27:28" ht="21" customHeight="1" x14ac:dyDescent="0.55000000000000004">
      <c r="AA1096" s="51">
        <f t="shared" ca="1" si="38"/>
        <v>0</v>
      </c>
      <c r="AB1096" s="51">
        <v>1096</v>
      </c>
    </row>
    <row r="1097" spans="27:28" ht="21" customHeight="1" x14ac:dyDescent="0.55000000000000004">
      <c r="AA1097" s="51">
        <f t="shared" ca="1" si="38"/>
        <v>0</v>
      </c>
      <c r="AB1097" s="51">
        <v>1097</v>
      </c>
    </row>
    <row r="1098" spans="27:28" ht="21" customHeight="1" x14ac:dyDescent="0.55000000000000004">
      <c r="AA1098" s="51">
        <f t="shared" ca="1" si="38"/>
        <v>0</v>
      </c>
      <c r="AB1098" s="51">
        <v>1098</v>
      </c>
    </row>
    <row r="1099" spans="27:28" ht="21" customHeight="1" x14ac:dyDescent="0.55000000000000004">
      <c r="AA1099" s="51">
        <f t="shared" ca="1" si="38"/>
        <v>0</v>
      </c>
      <c r="AB1099" s="51">
        <v>1099</v>
      </c>
    </row>
    <row r="1100" spans="27:28" ht="21" customHeight="1" x14ac:dyDescent="0.55000000000000004">
      <c r="AA1100" s="51">
        <f t="shared" ca="1" si="38"/>
        <v>0</v>
      </c>
      <c r="AB1100" s="51">
        <v>1100</v>
      </c>
    </row>
    <row r="1101" spans="27:28" ht="21" customHeight="1" x14ac:dyDescent="0.55000000000000004">
      <c r="AA1101" s="51">
        <f t="shared" ca="1" si="38"/>
        <v>0</v>
      </c>
      <c r="AB1101" s="51">
        <v>1101</v>
      </c>
    </row>
    <row r="1102" spans="27:28" ht="21" customHeight="1" x14ac:dyDescent="0.55000000000000004">
      <c r="AA1102" s="51">
        <f t="shared" ca="1" si="38"/>
        <v>0</v>
      </c>
      <c r="AB1102" s="51">
        <v>1102</v>
      </c>
    </row>
    <row r="1103" spans="27:28" ht="21" customHeight="1" x14ac:dyDescent="0.55000000000000004">
      <c r="AA1103" s="51">
        <f t="shared" ca="1" si="38"/>
        <v>0</v>
      </c>
      <c r="AB1103" s="51">
        <v>1103</v>
      </c>
    </row>
    <row r="1104" spans="27:28" ht="21" customHeight="1" x14ac:dyDescent="0.55000000000000004">
      <c r="AA1104" s="51">
        <f t="shared" ca="1" si="38"/>
        <v>0</v>
      </c>
      <c r="AB1104" s="51">
        <v>1104</v>
      </c>
    </row>
    <row r="1105" spans="27:28" ht="21" customHeight="1" x14ac:dyDescent="0.55000000000000004">
      <c r="AA1105" s="51">
        <f t="shared" ca="1" si="38"/>
        <v>0</v>
      </c>
      <c r="AB1105" s="51">
        <v>1105</v>
      </c>
    </row>
    <row r="1106" spans="27:28" ht="21" customHeight="1" x14ac:dyDescent="0.55000000000000004">
      <c r="AA1106" s="51">
        <f t="shared" ref="AA1106:AA1169" ca="1" si="39">INDIRECT($W$6&amp;"!"&amp;"B"&amp;ROW(B1106))</f>
        <v>0</v>
      </c>
      <c r="AB1106" s="51">
        <v>1106</v>
      </c>
    </row>
    <row r="1107" spans="27:28" ht="21" customHeight="1" x14ac:dyDescent="0.55000000000000004">
      <c r="AA1107" s="51">
        <f t="shared" ca="1" si="39"/>
        <v>0</v>
      </c>
      <c r="AB1107" s="51">
        <v>1107</v>
      </c>
    </row>
    <row r="1108" spans="27:28" ht="21" customHeight="1" x14ac:dyDescent="0.55000000000000004">
      <c r="AA1108" s="51">
        <f t="shared" ca="1" si="39"/>
        <v>0</v>
      </c>
      <c r="AB1108" s="51">
        <v>1108</v>
      </c>
    </row>
    <row r="1109" spans="27:28" ht="21" customHeight="1" x14ac:dyDescent="0.55000000000000004">
      <c r="AA1109" s="51">
        <f t="shared" ca="1" si="39"/>
        <v>0</v>
      </c>
      <c r="AB1109" s="51">
        <v>1109</v>
      </c>
    </row>
    <row r="1110" spans="27:28" ht="21" customHeight="1" x14ac:dyDescent="0.55000000000000004">
      <c r="AA1110" s="51">
        <f t="shared" ca="1" si="39"/>
        <v>0</v>
      </c>
      <c r="AB1110" s="51">
        <v>1110</v>
      </c>
    </row>
    <row r="1111" spans="27:28" ht="21" customHeight="1" x14ac:dyDescent="0.55000000000000004">
      <c r="AA1111" s="51">
        <f t="shared" ca="1" si="39"/>
        <v>0</v>
      </c>
      <c r="AB1111" s="51">
        <v>1111</v>
      </c>
    </row>
    <row r="1112" spans="27:28" ht="21" customHeight="1" x14ac:dyDescent="0.55000000000000004">
      <c r="AA1112" s="51">
        <f t="shared" ca="1" si="39"/>
        <v>0</v>
      </c>
      <c r="AB1112" s="51">
        <v>1112</v>
      </c>
    </row>
    <row r="1113" spans="27:28" ht="21" customHeight="1" x14ac:dyDescent="0.55000000000000004">
      <c r="AA1113" s="51">
        <f t="shared" ca="1" si="39"/>
        <v>0</v>
      </c>
      <c r="AB1113" s="51">
        <v>1113</v>
      </c>
    </row>
    <row r="1114" spans="27:28" ht="21" customHeight="1" x14ac:dyDescent="0.55000000000000004">
      <c r="AA1114" s="51">
        <f t="shared" ca="1" si="39"/>
        <v>0</v>
      </c>
      <c r="AB1114" s="51">
        <v>1114</v>
      </c>
    </row>
    <row r="1115" spans="27:28" ht="21" customHeight="1" x14ac:dyDescent="0.55000000000000004">
      <c r="AA1115" s="51">
        <f t="shared" ca="1" si="39"/>
        <v>0</v>
      </c>
      <c r="AB1115" s="51">
        <v>1115</v>
      </c>
    </row>
    <row r="1116" spans="27:28" ht="21" customHeight="1" x14ac:dyDescent="0.55000000000000004">
      <c r="AA1116" s="51">
        <f t="shared" ca="1" si="39"/>
        <v>0</v>
      </c>
      <c r="AB1116" s="51">
        <v>1116</v>
      </c>
    </row>
    <row r="1117" spans="27:28" ht="21" customHeight="1" x14ac:dyDescent="0.55000000000000004">
      <c r="AA1117" s="51">
        <f t="shared" ca="1" si="39"/>
        <v>0</v>
      </c>
      <c r="AB1117" s="51">
        <v>1117</v>
      </c>
    </row>
    <row r="1118" spans="27:28" ht="21" customHeight="1" x14ac:dyDescent="0.55000000000000004">
      <c r="AA1118" s="51">
        <f t="shared" ca="1" si="39"/>
        <v>0</v>
      </c>
      <c r="AB1118" s="51">
        <v>1118</v>
      </c>
    </row>
    <row r="1119" spans="27:28" ht="21" customHeight="1" x14ac:dyDescent="0.55000000000000004">
      <c r="AA1119" s="51">
        <f t="shared" ca="1" si="39"/>
        <v>0</v>
      </c>
      <c r="AB1119" s="51">
        <v>1119</v>
      </c>
    </row>
    <row r="1120" spans="27:28" ht="21" customHeight="1" x14ac:dyDescent="0.55000000000000004">
      <c r="AA1120" s="51">
        <f t="shared" ca="1" si="39"/>
        <v>0</v>
      </c>
      <c r="AB1120" s="51">
        <v>1120</v>
      </c>
    </row>
    <row r="1121" spans="27:28" ht="21" customHeight="1" x14ac:dyDescent="0.55000000000000004">
      <c r="AA1121" s="51">
        <f t="shared" ca="1" si="39"/>
        <v>0</v>
      </c>
      <c r="AB1121" s="51">
        <v>1121</v>
      </c>
    </row>
    <row r="1122" spans="27:28" ht="21" customHeight="1" x14ac:dyDescent="0.55000000000000004">
      <c r="AA1122" s="51">
        <f t="shared" ca="1" si="39"/>
        <v>0</v>
      </c>
      <c r="AB1122" s="51">
        <v>1122</v>
      </c>
    </row>
    <row r="1123" spans="27:28" ht="21" customHeight="1" x14ac:dyDescent="0.55000000000000004">
      <c r="AA1123" s="51">
        <f t="shared" ca="1" si="39"/>
        <v>0</v>
      </c>
      <c r="AB1123" s="51">
        <v>1123</v>
      </c>
    </row>
    <row r="1124" spans="27:28" ht="21" customHeight="1" x14ac:dyDescent="0.55000000000000004">
      <c r="AA1124" s="51">
        <f t="shared" ca="1" si="39"/>
        <v>0</v>
      </c>
      <c r="AB1124" s="51">
        <v>1124</v>
      </c>
    </row>
    <row r="1125" spans="27:28" ht="21" customHeight="1" x14ac:dyDescent="0.55000000000000004">
      <c r="AA1125" s="51">
        <f t="shared" ca="1" si="39"/>
        <v>0</v>
      </c>
      <c r="AB1125" s="51">
        <v>1125</v>
      </c>
    </row>
    <row r="1126" spans="27:28" ht="21" customHeight="1" x14ac:dyDescent="0.55000000000000004">
      <c r="AA1126" s="51">
        <f t="shared" ca="1" si="39"/>
        <v>0</v>
      </c>
      <c r="AB1126" s="51">
        <v>1126</v>
      </c>
    </row>
    <row r="1127" spans="27:28" ht="21" customHeight="1" x14ac:dyDescent="0.55000000000000004">
      <c r="AA1127" s="51">
        <f t="shared" ca="1" si="39"/>
        <v>0</v>
      </c>
      <c r="AB1127" s="51">
        <v>1127</v>
      </c>
    </row>
    <row r="1128" spans="27:28" ht="21" customHeight="1" x14ac:dyDescent="0.55000000000000004">
      <c r="AA1128" s="51">
        <f t="shared" ca="1" si="39"/>
        <v>0</v>
      </c>
      <c r="AB1128" s="51">
        <v>1128</v>
      </c>
    </row>
    <row r="1129" spans="27:28" ht="21" customHeight="1" x14ac:dyDescent="0.55000000000000004">
      <c r="AA1129" s="51">
        <f t="shared" ca="1" si="39"/>
        <v>0</v>
      </c>
      <c r="AB1129" s="51">
        <v>1129</v>
      </c>
    </row>
    <row r="1130" spans="27:28" ht="21" customHeight="1" x14ac:dyDescent="0.55000000000000004">
      <c r="AA1130" s="51">
        <f t="shared" ca="1" si="39"/>
        <v>0</v>
      </c>
      <c r="AB1130" s="51">
        <v>1130</v>
      </c>
    </row>
    <row r="1131" spans="27:28" ht="21" customHeight="1" x14ac:dyDescent="0.55000000000000004">
      <c r="AA1131" s="51">
        <f t="shared" ca="1" si="39"/>
        <v>0</v>
      </c>
      <c r="AB1131" s="51">
        <v>1131</v>
      </c>
    </row>
    <row r="1132" spans="27:28" ht="21" customHeight="1" x14ac:dyDescent="0.55000000000000004">
      <c r="AA1132" s="51">
        <f t="shared" ca="1" si="39"/>
        <v>0</v>
      </c>
      <c r="AB1132" s="51">
        <v>1132</v>
      </c>
    </row>
    <row r="1133" spans="27:28" ht="21" customHeight="1" x14ac:dyDescent="0.55000000000000004">
      <c r="AA1133" s="51">
        <f t="shared" ca="1" si="39"/>
        <v>0</v>
      </c>
      <c r="AB1133" s="51">
        <v>1133</v>
      </c>
    </row>
    <row r="1134" spans="27:28" ht="21" customHeight="1" x14ac:dyDescent="0.55000000000000004">
      <c r="AA1134" s="51">
        <f t="shared" ca="1" si="39"/>
        <v>0</v>
      </c>
      <c r="AB1134" s="51">
        <v>1134</v>
      </c>
    </row>
    <row r="1135" spans="27:28" ht="21" customHeight="1" x14ac:dyDescent="0.55000000000000004">
      <c r="AA1135" s="51">
        <f t="shared" ca="1" si="39"/>
        <v>0</v>
      </c>
      <c r="AB1135" s="51">
        <v>1135</v>
      </c>
    </row>
    <row r="1136" spans="27:28" ht="21" customHeight="1" x14ac:dyDescent="0.55000000000000004">
      <c r="AA1136" s="51">
        <f t="shared" ca="1" si="39"/>
        <v>0</v>
      </c>
      <c r="AB1136" s="51">
        <v>1136</v>
      </c>
    </row>
    <row r="1137" spans="27:28" ht="21" customHeight="1" x14ac:dyDescent="0.55000000000000004">
      <c r="AA1137" s="51">
        <f t="shared" ca="1" si="39"/>
        <v>0</v>
      </c>
      <c r="AB1137" s="51">
        <v>1137</v>
      </c>
    </row>
    <row r="1138" spans="27:28" ht="21" customHeight="1" x14ac:dyDescent="0.55000000000000004">
      <c r="AA1138" s="51">
        <f t="shared" ca="1" si="39"/>
        <v>0</v>
      </c>
      <c r="AB1138" s="51">
        <v>1138</v>
      </c>
    </row>
    <row r="1139" spans="27:28" ht="21" customHeight="1" x14ac:dyDescent="0.55000000000000004">
      <c r="AA1139" s="51">
        <f t="shared" ca="1" si="39"/>
        <v>0</v>
      </c>
      <c r="AB1139" s="51">
        <v>1139</v>
      </c>
    </row>
    <row r="1140" spans="27:28" ht="21" customHeight="1" x14ac:dyDescent="0.55000000000000004">
      <c r="AA1140" s="51">
        <f t="shared" ca="1" si="39"/>
        <v>0</v>
      </c>
      <c r="AB1140" s="51">
        <v>1140</v>
      </c>
    </row>
    <row r="1141" spans="27:28" ht="21" customHeight="1" x14ac:dyDescent="0.55000000000000004">
      <c r="AA1141" s="51">
        <f t="shared" ca="1" si="39"/>
        <v>0</v>
      </c>
      <c r="AB1141" s="51">
        <v>1141</v>
      </c>
    </row>
    <row r="1142" spans="27:28" ht="21" customHeight="1" x14ac:dyDescent="0.55000000000000004">
      <c r="AA1142" s="51">
        <f t="shared" ca="1" si="39"/>
        <v>0</v>
      </c>
      <c r="AB1142" s="51">
        <v>1142</v>
      </c>
    </row>
    <row r="1143" spans="27:28" ht="21" customHeight="1" x14ac:dyDescent="0.55000000000000004">
      <c r="AA1143" s="51">
        <f t="shared" ca="1" si="39"/>
        <v>0</v>
      </c>
      <c r="AB1143" s="51">
        <v>1143</v>
      </c>
    </row>
    <row r="1144" spans="27:28" ht="21" customHeight="1" x14ac:dyDescent="0.55000000000000004">
      <c r="AA1144" s="51">
        <f t="shared" ca="1" si="39"/>
        <v>0</v>
      </c>
      <c r="AB1144" s="51">
        <v>1144</v>
      </c>
    </row>
    <row r="1145" spans="27:28" ht="21" customHeight="1" x14ac:dyDescent="0.55000000000000004">
      <c r="AA1145" s="51">
        <f t="shared" ca="1" si="39"/>
        <v>0</v>
      </c>
      <c r="AB1145" s="51">
        <v>1145</v>
      </c>
    </row>
    <row r="1146" spans="27:28" ht="21" customHeight="1" x14ac:dyDescent="0.55000000000000004">
      <c r="AA1146" s="51">
        <f t="shared" ca="1" si="39"/>
        <v>0</v>
      </c>
      <c r="AB1146" s="51">
        <v>1146</v>
      </c>
    </row>
    <row r="1147" spans="27:28" ht="21" customHeight="1" x14ac:dyDescent="0.55000000000000004">
      <c r="AA1147" s="51">
        <f t="shared" ca="1" si="39"/>
        <v>0</v>
      </c>
      <c r="AB1147" s="51">
        <v>1147</v>
      </c>
    </row>
    <row r="1148" spans="27:28" ht="21" customHeight="1" x14ac:dyDescent="0.55000000000000004">
      <c r="AA1148" s="51">
        <f t="shared" ca="1" si="39"/>
        <v>0</v>
      </c>
      <c r="AB1148" s="51">
        <v>1148</v>
      </c>
    </row>
    <row r="1149" spans="27:28" ht="21" customHeight="1" x14ac:dyDescent="0.55000000000000004">
      <c r="AA1149" s="51">
        <f t="shared" ca="1" si="39"/>
        <v>0</v>
      </c>
      <c r="AB1149" s="51">
        <v>1149</v>
      </c>
    </row>
    <row r="1150" spans="27:28" ht="21" customHeight="1" x14ac:dyDescent="0.55000000000000004">
      <c r="AA1150" s="51">
        <f t="shared" ca="1" si="39"/>
        <v>0</v>
      </c>
      <c r="AB1150" s="51">
        <v>1150</v>
      </c>
    </row>
    <row r="1151" spans="27:28" ht="21" customHeight="1" x14ac:dyDescent="0.55000000000000004">
      <c r="AA1151" s="51">
        <f t="shared" ca="1" si="39"/>
        <v>0</v>
      </c>
      <c r="AB1151" s="51">
        <v>1151</v>
      </c>
    </row>
    <row r="1152" spans="27:28" ht="21" customHeight="1" x14ac:dyDescent="0.55000000000000004">
      <c r="AA1152" s="51">
        <f t="shared" ca="1" si="39"/>
        <v>0</v>
      </c>
      <c r="AB1152" s="51">
        <v>1152</v>
      </c>
    </row>
    <row r="1153" spans="27:28" ht="21" customHeight="1" x14ac:dyDescent="0.55000000000000004">
      <c r="AA1153" s="51">
        <f t="shared" ca="1" si="39"/>
        <v>0</v>
      </c>
      <c r="AB1153" s="51">
        <v>1153</v>
      </c>
    </row>
    <row r="1154" spans="27:28" ht="21" customHeight="1" x14ac:dyDescent="0.55000000000000004">
      <c r="AA1154" s="51">
        <f t="shared" ca="1" si="39"/>
        <v>0</v>
      </c>
      <c r="AB1154" s="51">
        <v>1154</v>
      </c>
    </row>
    <row r="1155" spans="27:28" ht="21" customHeight="1" x14ac:dyDescent="0.55000000000000004">
      <c r="AA1155" s="51">
        <f t="shared" ca="1" si="39"/>
        <v>0</v>
      </c>
      <c r="AB1155" s="51">
        <v>1155</v>
      </c>
    </row>
    <row r="1156" spans="27:28" ht="21" customHeight="1" x14ac:dyDescent="0.55000000000000004">
      <c r="AA1156" s="51">
        <f t="shared" ca="1" si="39"/>
        <v>0</v>
      </c>
      <c r="AB1156" s="51">
        <v>1156</v>
      </c>
    </row>
    <row r="1157" spans="27:28" ht="21" customHeight="1" x14ac:dyDescent="0.55000000000000004">
      <c r="AA1157" s="51">
        <f t="shared" ca="1" si="39"/>
        <v>0</v>
      </c>
      <c r="AB1157" s="51">
        <v>1157</v>
      </c>
    </row>
    <row r="1158" spans="27:28" ht="21" customHeight="1" x14ac:dyDescent="0.55000000000000004">
      <c r="AA1158" s="51">
        <f t="shared" ca="1" si="39"/>
        <v>0</v>
      </c>
      <c r="AB1158" s="51">
        <v>1158</v>
      </c>
    </row>
    <row r="1159" spans="27:28" ht="21" customHeight="1" x14ac:dyDescent="0.55000000000000004">
      <c r="AA1159" s="51">
        <f t="shared" ca="1" si="39"/>
        <v>0</v>
      </c>
      <c r="AB1159" s="51">
        <v>1159</v>
      </c>
    </row>
    <row r="1160" spans="27:28" ht="21" customHeight="1" x14ac:dyDescent="0.55000000000000004">
      <c r="AA1160" s="51">
        <f t="shared" ca="1" si="39"/>
        <v>0</v>
      </c>
      <c r="AB1160" s="51">
        <v>1160</v>
      </c>
    </row>
    <row r="1161" spans="27:28" ht="21" customHeight="1" x14ac:dyDescent="0.55000000000000004">
      <c r="AA1161" s="51">
        <f t="shared" ca="1" si="39"/>
        <v>0</v>
      </c>
      <c r="AB1161" s="51">
        <v>1161</v>
      </c>
    </row>
    <row r="1162" spans="27:28" ht="21" customHeight="1" x14ac:dyDescent="0.55000000000000004">
      <c r="AA1162" s="51">
        <f t="shared" ca="1" si="39"/>
        <v>0</v>
      </c>
      <c r="AB1162" s="51">
        <v>1162</v>
      </c>
    </row>
    <row r="1163" spans="27:28" ht="21" customHeight="1" x14ac:dyDescent="0.55000000000000004">
      <c r="AA1163" s="51">
        <f t="shared" ca="1" si="39"/>
        <v>0</v>
      </c>
      <c r="AB1163" s="51">
        <v>1163</v>
      </c>
    </row>
    <row r="1164" spans="27:28" ht="21" customHeight="1" x14ac:dyDescent="0.55000000000000004">
      <c r="AA1164" s="51">
        <f t="shared" ca="1" si="39"/>
        <v>0</v>
      </c>
      <c r="AB1164" s="51">
        <v>1164</v>
      </c>
    </row>
    <row r="1165" spans="27:28" ht="21" customHeight="1" x14ac:dyDescent="0.55000000000000004">
      <c r="AA1165" s="51">
        <f t="shared" ca="1" si="39"/>
        <v>0</v>
      </c>
      <c r="AB1165" s="51">
        <v>1165</v>
      </c>
    </row>
    <row r="1166" spans="27:28" ht="21" customHeight="1" x14ac:dyDescent="0.55000000000000004">
      <c r="AA1166" s="51">
        <f t="shared" ca="1" si="39"/>
        <v>0</v>
      </c>
      <c r="AB1166" s="51">
        <v>1166</v>
      </c>
    </row>
    <row r="1167" spans="27:28" ht="21" customHeight="1" x14ac:dyDescent="0.55000000000000004">
      <c r="AA1167" s="51">
        <f t="shared" ca="1" si="39"/>
        <v>0</v>
      </c>
      <c r="AB1167" s="51">
        <v>1167</v>
      </c>
    </row>
    <row r="1168" spans="27:28" ht="21" customHeight="1" x14ac:dyDescent="0.55000000000000004">
      <c r="AA1168" s="51">
        <f t="shared" ca="1" si="39"/>
        <v>0</v>
      </c>
      <c r="AB1168" s="51">
        <v>1168</v>
      </c>
    </row>
    <row r="1169" spans="27:28" ht="21" customHeight="1" x14ac:dyDescent="0.55000000000000004">
      <c r="AA1169" s="51">
        <f t="shared" ca="1" si="39"/>
        <v>0</v>
      </c>
      <c r="AB1169" s="51">
        <v>1169</v>
      </c>
    </row>
    <row r="1170" spans="27:28" ht="21" customHeight="1" x14ac:dyDescent="0.55000000000000004">
      <c r="AA1170" s="51">
        <f t="shared" ref="AA1170:AA1233" ca="1" si="40">INDIRECT($W$6&amp;"!"&amp;"B"&amp;ROW(B1170))</f>
        <v>0</v>
      </c>
      <c r="AB1170" s="51">
        <v>1170</v>
      </c>
    </row>
    <row r="1171" spans="27:28" ht="21" customHeight="1" x14ac:dyDescent="0.55000000000000004">
      <c r="AA1171" s="51">
        <f t="shared" ca="1" si="40"/>
        <v>0</v>
      </c>
      <c r="AB1171" s="51">
        <v>1171</v>
      </c>
    </row>
    <row r="1172" spans="27:28" ht="21" customHeight="1" x14ac:dyDescent="0.55000000000000004">
      <c r="AA1172" s="51">
        <f t="shared" ca="1" si="40"/>
        <v>0</v>
      </c>
      <c r="AB1172" s="51">
        <v>1172</v>
      </c>
    </row>
    <row r="1173" spans="27:28" ht="21" customHeight="1" x14ac:dyDescent="0.55000000000000004">
      <c r="AA1173" s="51">
        <f t="shared" ca="1" si="40"/>
        <v>0</v>
      </c>
      <c r="AB1173" s="51">
        <v>1173</v>
      </c>
    </row>
    <row r="1174" spans="27:28" ht="21" customHeight="1" x14ac:dyDescent="0.55000000000000004">
      <c r="AA1174" s="51">
        <f t="shared" ca="1" si="40"/>
        <v>0</v>
      </c>
      <c r="AB1174" s="51">
        <v>1174</v>
      </c>
    </row>
    <row r="1175" spans="27:28" ht="21" customHeight="1" x14ac:dyDescent="0.55000000000000004">
      <c r="AA1175" s="51">
        <f t="shared" ca="1" si="40"/>
        <v>0</v>
      </c>
      <c r="AB1175" s="51">
        <v>1175</v>
      </c>
    </row>
    <row r="1176" spans="27:28" ht="21" customHeight="1" x14ac:dyDescent="0.55000000000000004">
      <c r="AA1176" s="51">
        <f t="shared" ca="1" si="40"/>
        <v>0</v>
      </c>
      <c r="AB1176" s="51">
        <v>1176</v>
      </c>
    </row>
    <row r="1177" spans="27:28" ht="21" customHeight="1" x14ac:dyDescent="0.55000000000000004">
      <c r="AA1177" s="51">
        <f t="shared" ca="1" si="40"/>
        <v>0</v>
      </c>
      <c r="AB1177" s="51">
        <v>1177</v>
      </c>
    </row>
    <row r="1178" spans="27:28" ht="21" customHeight="1" x14ac:dyDescent="0.55000000000000004">
      <c r="AA1178" s="51">
        <f t="shared" ca="1" si="40"/>
        <v>0</v>
      </c>
      <c r="AB1178" s="51">
        <v>1178</v>
      </c>
    </row>
    <row r="1179" spans="27:28" ht="21" customHeight="1" x14ac:dyDescent="0.55000000000000004">
      <c r="AA1179" s="51">
        <f t="shared" ca="1" si="40"/>
        <v>0</v>
      </c>
      <c r="AB1179" s="51">
        <v>1179</v>
      </c>
    </row>
    <row r="1180" spans="27:28" ht="21" customHeight="1" x14ac:dyDescent="0.55000000000000004">
      <c r="AA1180" s="51">
        <f t="shared" ca="1" si="40"/>
        <v>0</v>
      </c>
      <c r="AB1180" s="51">
        <v>1180</v>
      </c>
    </row>
    <row r="1181" spans="27:28" ht="21" customHeight="1" x14ac:dyDescent="0.55000000000000004">
      <c r="AA1181" s="51">
        <f t="shared" ca="1" si="40"/>
        <v>0</v>
      </c>
      <c r="AB1181" s="51">
        <v>1181</v>
      </c>
    </row>
    <row r="1182" spans="27:28" ht="21" customHeight="1" x14ac:dyDescent="0.55000000000000004">
      <c r="AA1182" s="51">
        <f t="shared" ca="1" si="40"/>
        <v>0</v>
      </c>
      <c r="AB1182" s="51">
        <v>1182</v>
      </c>
    </row>
    <row r="1183" spans="27:28" ht="21" customHeight="1" x14ac:dyDescent="0.55000000000000004">
      <c r="AA1183" s="51">
        <f t="shared" ca="1" si="40"/>
        <v>0</v>
      </c>
      <c r="AB1183" s="51">
        <v>1183</v>
      </c>
    </row>
    <row r="1184" spans="27:28" ht="21" customHeight="1" x14ac:dyDescent="0.55000000000000004">
      <c r="AA1184" s="51">
        <f t="shared" ca="1" si="40"/>
        <v>0</v>
      </c>
      <c r="AB1184" s="51">
        <v>1184</v>
      </c>
    </row>
    <row r="1185" spans="27:28" ht="21" customHeight="1" x14ac:dyDescent="0.55000000000000004">
      <c r="AA1185" s="51">
        <f t="shared" ca="1" si="40"/>
        <v>0</v>
      </c>
      <c r="AB1185" s="51">
        <v>1185</v>
      </c>
    </row>
    <row r="1186" spans="27:28" ht="21" customHeight="1" x14ac:dyDescent="0.55000000000000004">
      <c r="AA1186" s="51">
        <f t="shared" ca="1" si="40"/>
        <v>0</v>
      </c>
      <c r="AB1186" s="51">
        <v>1186</v>
      </c>
    </row>
    <row r="1187" spans="27:28" ht="21" customHeight="1" x14ac:dyDescent="0.55000000000000004">
      <c r="AA1187" s="51">
        <f t="shared" ca="1" si="40"/>
        <v>0</v>
      </c>
      <c r="AB1187" s="51">
        <v>1187</v>
      </c>
    </row>
    <row r="1188" spans="27:28" ht="21" customHeight="1" x14ac:dyDescent="0.55000000000000004">
      <c r="AA1188" s="51">
        <f t="shared" ca="1" si="40"/>
        <v>0</v>
      </c>
      <c r="AB1188" s="51">
        <v>1188</v>
      </c>
    </row>
    <row r="1189" spans="27:28" ht="21" customHeight="1" x14ac:dyDescent="0.55000000000000004">
      <c r="AA1189" s="51">
        <f t="shared" ca="1" si="40"/>
        <v>0</v>
      </c>
      <c r="AB1189" s="51">
        <v>1189</v>
      </c>
    </row>
    <row r="1190" spans="27:28" ht="21" customHeight="1" x14ac:dyDescent="0.55000000000000004">
      <c r="AA1190" s="51">
        <f t="shared" ca="1" si="40"/>
        <v>0</v>
      </c>
      <c r="AB1190" s="51">
        <v>1190</v>
      </c>
    </row>
    <row r="1191" spans="27:28" ht="21" customHeight="1" x14ac:dyDescent="0.55000000000000004">
      <c r="AA1191" s="51">
        <f t="shared" ca="1" si="40"/>
        <v>0</v>
      </c>
      <c r="AB1191" s="51">
        <v>1191</v>
      </c>
    </row>
    <row r="1192" spans="27:28" ht="21" customHeight="1" x14ac:dyDescent="0.55000000000000004">
      <c r="AA1192" s="51">
        <f t="shared" ca="1" si="40"/>
        <v>0</v>
      </c>
      <c r="AB1192" s="51">
        <v>1192</v>
      </c>
    </row>
    <row r="1193" spans="27:28" ht="21" customHeight="1" x14ac:dyDescent="0.55000000000000004">
      <c r="AA1193" s="51">
        <f t="shared" ca="1" si="40"/>
        <v>0</v>
      </c>
      <c r="AB1193" s="51">
        <v>1193</v>
      </c>
    </row>
    <row r="1194" spans="27:28" ht="21" customHeight="1" x14ac:dyDescent="0.55000000000000004">
      <c r="AA1194" s="51">
        <f t="shared" ca="1" si="40"/>
        <v>0</v>
      </c>
      <c r="AB1194" s="51">
        <v>1194</v>
      </c>
    </row>
    <row r="1195" spans="27:28" ht="21" customHeight="1" x14ac:dyDescent="0.55000000000000004">
      <c r="AA1195" s="51">
        <f t="shared" ca="1" si="40"/>
        <v>0</v>
      </c>
      <c r="AB1195" s="51">
        <v>1195</v>
      </c>
    </row>
    <row r="1196" spans="27:28" ht="21" customHeight="1" x14ac:dyDescent="0.55000000000000004">
      <c r="AA1196" s="51">
        <f t="shared" ca="1" si="40"/>
        <v>0</v>
      </c>
      <c r="AB1196" s="51">
        <v>1196</v>
      </c>
    </row>
    <row r="1197" spans="27:28" ht="21" customHeight="1" x14ac:dyDescent="0.55000000000000004">
      <c r="AA1197" s="51">
        <f t="shared" ca="1" si="40"/>
        <v>0</v>
      </c>
      <c r="AB1197" s="51">
        <v>1197</v>
      </c>
    </row>
    <row r="1198" spans="27:28" ht="21" customHeight="1" x14ac:dyDescent="0.55000000000000004">
      <c r="AA1198" s="51">
        <f t="shared" ca="1" si="40"/>
        <v>0</v>
      </c>
      <c r="AB1198" s="51">
        <v>1198</v>
      </c>
    </row>
    <row r="1199" spans="27:28" ht="21" customHeight="1" x14ac:dyDescent="0.55000000000000004">
      <c r="AA1199" s="51">
        <f t="shared" ca="1" si="40"/>
        <v>0</v>
      </c>
      <c r="AB1199" s="51">
        <v>1199</v>
      </c>
    </row>
    <row r="1200" spans="27:28" ht="21" customHeight="1" x14ac:dyDescent="0.55000000000000004">
      <c r="AA1200" s="51">
        <f t="shared" ca="1" si="40"/>
        <v>0</v>
      </c>
      <c r="AB1200" s="51">
        <v>1200</v>
      </c>
    </row>
    <row r="1201" spans="27:28" ht="21" customHeight="1" x14ac:dyDescent="0.55000000000000004">
      <c r="AA1201" s="51">
        <f t="shared" ca="1" si="40"/>
        <v>0</v>
      </c>
      <c r="AB1201" s="51">
        <v>1201</v>
      </c>
    </row>
    <row r="1202" spans="27:28" ht="21" customHeight="1" x14ac:dyDescent="0.55000000000000004">
      <c r="AA1202" s="51">
        <f t="shared" ca="1" si="40"/>
        <v>0</v>
      </c>
      <c r="AB1202" s="51">
        <v>1202</v>
      </c>
    </row>
    <row r="1203" spans="27:28" ht="21" customHeight="1" x14ac:dyDescent="0.55000000000000004">
      <c r="AA1203" s="51">
        <f t="shared" ca="1" si="40"/>
        <v>0</v>
      </c>
      <c r="AB1203" s="51">
        <v>1203</v>
      </c>
    </row>
    <row r="1204" spans="27:28" ht="21" customHeight="1" x14ac:dyDescent="0.55000000000000004">
      <c r="AA1204" s="51">
        <f t="shared" ca="1" si="40"/>
        <v>0</v>
      </c>
      <c r="AB1204" s="51">
        <v>1204</v>
      </c>
    </row>
    <row r="1205" spans="27:28" ht="21" customHeight="1" x14ac:dyDescent="0.55000000000000004">
      <c r="AA1205" s="51">
        <f t="shared" ca="1" si="40"/>
        <v>0</v>
      </c>
      <c r="AB1205" s="51">
        <v>1205</v>
      </c>
    </row>
    <row r="1206" spans="27:28" ht="21" customHeight="1" x14ac:dyDescent="0.55000000000000004">
      <c r="AA1206" s="51">
        <f t="shared" ca="1" si="40"/>
        <v>0</v>
      </c>
      <c r="AB1206" s="51">
        <v>1206</v>
      </c>
    </row>
    <row r="1207" spans="27:28" ht="21" customHeight="1" x14ac:dyDescent="0.55000000000000004">
      <c r="AA1207" s="51">
        <f t="shared" ca="1" si="40"/>
        <v>0</v>
      </c>
      <c r="AB1207" s="51">
        <v>1207</v>
      </c>
    </row>
    <row r="1208" spans="27:28" ht="21" customHeight="1" x14ac:dyDescent="0.55000000000000004">
      <c r="AA1208" s="51">
        <f t="shared" ca="1" si="40"/>
        <v>0</v>
      </c>
      <c r="AB1208" s="51">
        <v>1208</v>
      </c>
    </row>
    <row r="1209" spans="27:28" ht="21" customHeight="1" x14ac:dyDescent="0.55000000000000004">
      <c r="AA1209" s="51">
        <f t="shared" ca="1" si="40"/>
        <v>0</v>
      </c>
      <c r="AB1209" s="51">
        <v>1209</v>
      </c>
    </row>
    <row r="1210" spans="27:28" ht="21" customHeight="1" x14ac:dyDescent="0.55000000000000004">
      <c r="AA1210" s="51">
        <f t="shared" ca="1" si="40"/>
        <v>0</v>
      </c>
      <c r="AB1210" s="51">
        <v>1210</v>
      </c>
    </row>
    <row r="1211" spans="27:28" ht="21" customHeight="1" x14ac:dyDescent="0.55000000000000004">
      <c r="AA1211" s="51">
        <f t="shared" ca="1" si="40"/>
        <v>0</v>
      </c>
      <c r="AB1211" s="51">
        <v>1211</v>
      </c>
    </row>
    <row r="1212" spans="27:28" ht="21" customHeight="1" x14ac:dyDescent="0.55000000000000004">
      <c r="AA1212" s="51">
        <f t="shared" ca="1" si="40"/>
        <v>0</v>
      </c>
      <c r="AB1212" s="51">
        <v>1212</v>
      </c>
    </row>
    <row r="1213" spans="27:28" ht="21" customHeight="1" x14ac:dyDescent="0.55000000000000004">
      <c r="AA1213" s="51">
        <f t="shared" ca="1" si="40"/>
        <v>0</v>
      </c>
      <c r="AB1213" s="51">
        <v>1213</v>
      </c>
    </row>
    <row r="1214" spans="27:28" ht="21" customHeight="1" x14ac:dyDescent="0.55000000000000004">
      <c r="AA1214" s="51">
        <f t="shared" ca="1" si="40"/>
        <v>0</v>
      </c>
      <c r="AB1214" s="51">
        <v>1214</v>
      </c>
    </row>
    <row r="1215" spans="27:28" ht="21" customHeight="1" x14ac:dyDescent="0.55000000000000004">
      <c r="AA1215" s="51">
        <f t="shared" ca="1" si="40"/>
        <v>0</v>
      </c>
      <c r="AB1215" s="51">
        <v>1215</v>
      </c>
    </row>
    <row r="1216" spans="27:28" ht="21" customHeight="1" x14ac:dyDescent="0.55000000000000004">
      <c r="AA1216" s="51">
        <f t="shared" ca="1" si="40"/>
        <v>0</v>
      </c>
      <c r="AB1216" s="51">
        <v>1216</v>
      </c>
    </row>
    <row r="1217" spans="27:28" ht="21" customHeight="1" x14ac:dyDescent="0.55000000000000004">
      <c r="AA1217" s="51">
        <f t="shared" ca="1" si="40"/>
        <v>0</v>
      </c>
      <c r="AB1217" s="51">
        <v>1217</v>
      </c>
    </row>
    <row r="1218" spans="27:28" ht="21" customHeight="1" x14ac:dyDescent="0.55000000000000004">
      <c r="AA1218" s="51">
        <f t="shared" ca="1" si="40"/>
        <v>0</v>
      </c>
      <c r="AB1218" s="51">
        <v>1218</v>
      </c>
    </row>
    <row r="1219" spans="27:28" ht="21" customHeight="1" x14ac:dyDescent="0.55000000000000004">
      <c r="AA1219" s="51">
        <f t="shared" ca="1" si="40"/>
        <v>0</v>
      </c>
      <c r="AB1219" s="51">
        <v>1219</v>
      </c>
    </row>
    <row r="1220" spans="27:28" ht="21" customHeight="1" x14ac:dyDescent="0.55000000000000004">
      <c r="AA1220" s="51">
        <f t="shared" ca="1" si="40"/>
        <v>0</v>
      </c>
      <c r="AB1220" s="51">
        <v>1220</v>
      </c>
    </row>
    <row r="1221" spans="27:28" ht="21" customHeight="1" x14ac:dyDescent="0.55000000000000004">
      <c r="AA1221" s="51">
        <f t="shared" ca="1" si="40"/>
        <v>0</v>
      </c>
      <c r="AB1221" s="51">
        <v>1221</v>
      </c>
    </row>
    <row r="1222" spans="27:28" ht="21" customHeight="1" x14ac:dyDescent="0.55000000000000004">
      <c r="AA1222" s="51">
        <f t="shared" ca="1" si="40"/>
        <v>0</v>
      </c>
      <c r="AB1222" s="51">
        <v>1222</v>
      </c>
    </row>
    <row r="1223" spans="27:28" ht="21" customHeight="1" x14ac:dyDescent="0.55000000000000004">
      <c r="AA1223" s="51">
        <f t="shared" ca="1" si="40"/>
        <v>0</v>
      </c>
      <c r="AB1223" s="51">
        <v>1223</v>
      </c>
    </row>
    <row r="1224" spans="27:28" ht="21" customHeight="1" x14ac:dyDescent="0.55000000000000004">
      <c r="AA1224" s="51">
        <f t="shared" ca="1" si="40"/>
        <v>0</v>
      </c>
      <c r="AB1224" s="51">
        <v>1224</v>
      </c>
    </row>
    <row r="1225" spans="27:28" ht="21" customHeight="1" x14ac:dyDescent="0.55000000000000004">
      <c r="AA1225" s="51">
        <f t="shared" ca="1" si="40"/>
        <v>0</v>
      </c>
      <c r="AB1225" s="51">
        <v>1225</v>
      </c>
    </row>
    <row r="1226" spans="27:28" ht="21" customHeight="1" x14ac:dyDescent="0.55000000000000004">
      <c r="AA1226" s="51">
        <f t="shared" ca="1" si="40"/>
        <v>0</v>
      </c>
      <c r="AB1226" s="51">
        <v>1226</v>
      </c>
    </row>
    <row r="1227" spans="27:28" ht="21" customHeight="1" x14ac:dyDescent="0.55000000000000004">
      <c r="AA1227" s="51">
        <f t="shared" ca="1" si="40"/>
        <v>0</v>
      </c>
      <c r="AB1227" s="51">
        <v>1227</v>
      </c>
    </row>
    <row r="1228" spans="27:28" ht="21" customHeight="1" x14ac:dyDescent="0.55000000000000004">
      <c r="AA1228" s="51">
        <f t="shared" ca="1" si="40"/>
        <v>0</v>
      </c>
      <c r="AB1228" s="51">
        <v>1228</v>
      </c>
    </row>
    <row r="1229" spans="27:28" ht="21" customHeight="1" x14ac:dyDescent="0.55000000000000004">
      <c r="AA1229" s="51">
        <f t="shared" ca="1" si="40"/>
        <v>0</v>
      </c>
      <c r="AB1229" s="51">
        <v>1229</v>
      </c>
    </row>
    <row r="1230" spans="27:28" ht="21" customHeight="1" x14ac:dyDescent="0.55000000000000004">
      <c r="AA1230" s="51">
        <f t="shared" ca="1" si="40"/>
        <v>0</v>
      </c>
      <c r="AB1230" s="51">
        <v>1230</v>
      </c>
    </row>
    <row r="1231" spans="27:28" ht="21" customHeight="1" x14ac:dyDescent="0.55000000000000004">
      <c r="AA1231" s="51">
        <f t="shared" ca="1" si="40"/>
        <v>0</v>
      </c>
      <c r="AB1231" s="51">
        <v>1231</v>
      </c>
    </row>
    <row r="1232" spans="27:28" ht="21" customHeight="1" x14ac:dyDescent="0.55000000000000004">
      <c r="AA1232" s="51">
        <f t="shared" ca="1" si="40"/>
        <v>0</v>
      </c>
      <c r="AB1232" s="51">
        <v>1232</v>
      </c>
    </row>
    <row r="1233" spans="27:28" ht="21" customHeight="1" x14ac:dyDescent="0.55000000000000004">
      <c r="AA1233" s="51">
        <f t="shared" ca="1" si="40"/>
        <v>0</v>
      </c>
      <c r="AB1233" s="51">
        <v>1233</v>
      </c>
    </row>
    <row r="1234" spans="27:28" ht="21" customHeight="1" x14ac:dyDescent="0.55000000000000004">
      <c r="AA1234" s="51">
        <f t="shared" ref="AA1234:AA1297" ca="1" si="41">INDIRECT($W$6&amp;"!"&amp;"B"&amp;ROW(B1234))</f>
        <v>0</v>
      </c>
      <c r="AB1234" s="51">
        <v>1234</v>
      </c>
    </row>
    <row r="1235" spans="27:28" ht="21" customHeight="1" x14ac:dyDescent="0.55000000000000004">
      <c r="AA1235" s="51">
        <f t="shared" ca="1" si="41"/>
        <v>0</v>
      </c>
      <c r="AB1235" s="51">
        <v>1235</v>
      </c>
    </row>
    <row r="1236" spans="27:28" ht="21" customHeight="1" x14ac:dyDescent="0.55000000000000004">
      <c r="AA1236" s="51">
        <f t="shared" ca="1" si="41"/>
        <v>0</v>
      </c>
      <c r="AB1236" s="51">
        <v>1236</v>
      </c>
    </row>
    <row r="1237" spans="27:28" ht="21" customHeight="1" x14ac:dyDescent="0.55000000000000004">
      <c r="AA1237" s="51">
        <f t="shared" ca="1" si="41"/>
        <v>0</v>
      </c>
      <c r="AB1237" s="51">
        <v>1237</v>
      </c>
    </row>
    <row r="1238" spans="27:28" ht="21" customHeight="1" x14ac:dyDescent="0.55000000000000004">
      <c r="AA1238" s="51">
        <f t="shared" ca="1" si="41"/>
        <v>0</v>
      </c>
      <c r="AB1238" s="51">
        <v>1238</v>
      </c>
    </row>
    <row r="1239" spans="27:28" ht="21" customHeight="1" x14ac:dyDescent="0.55000000000000004">
      <c r="AA1239" s="51">
        <f t="shared" ca="1" si="41"/>
        <v>0</v>
      </c>
      <c r="AB1239" s="51">
        <v>1239</v>
      </c>
    </row>
    <row r="1240" spans="27:28" ht="21" customHeight="1" x14ac:dyDescent="0.55000000000000004">
      <c r="AA1240" s="51">
        <f t="shared" ca="1" si="41"/>
        <v>0</v>
      </c>
      <c r="AB1240" s="51">
        <v>1240</v>
      </c>
    </row>
    <row r="1241" spans="27:28" ht="21" customHeight="1" x14ac:dyDescent="0.55000000000000004">
      <c r="AA1241" s="51">
        <f t="shared" ca="1" si="41"/>
        <v>0</v>
      </c>
      <c r="AB1241" s="51">
        <v>1241</v>
      </c>
    </row>
    <row r="1242" spans="27:28" ht="21" customHeight="1" x14ac:dyDescent="0.55000000000000004">
      <c r="AA1242" s="51">
        <f t="shared" ca="1" si="41"/>
        <v>0</v>
      </c>
      <c r="AB1242" s="51">
        <v>1242</v>
      </c>
    </row>
    <row r="1243" spans="27:28" ht="21" customHeight="1" x14ac:dyDescent="0.55000000000000004">
      <c r="AA1243" s="51">
        <f t="shared" ca="1" si="41"/>
        <v>0</v>
      </c>
      <c r="AB1243" s="51">
        <v>1243</v>
      </c>
    </row>
    <row r="1244" spans="27:28" ht="21" customHeight="1" x14ac:dyDescent="0.55000000000000004">
      <c r="AA1244" s="51">
        <f t="shared" ca="1" si="41"/>
        <v>0</v>
      </c>
      <c r="AB1244" s="51">
        <v>1244</v>
      </c>
    </row>
    <row r="1245" spans="27:28" ht="21" customHeight="1" x14ac:dyDescent="0.55000000000000004">
      <c r="AA1245" s="51">
        <f t="shared" ca="1" si="41"/>
        <v>0</v>
      </c>
      <c r="AB1245" s="51">
        <v>1245</v>
      </c>
    </row>
    <row r="1246" spans="27:28" ht="21" customHeight="1" x14ac:dyDescent="0.55000000000000004">
      <c r="AA1246" s="51">
        <f t="shared" ca="1" si="41"/>
        <v>0</v>
      </c>
      <c r="AB1246" s="51">
        <v>1246</v>
      </c>
    </row>
    <row r="1247" spans="27:28" ht="21" customHeight="1" x14ac:dyDescent="0.55000000000000004">
      <c r="AA1247" s="51">
        <f t="shared" ca="1" si="41"/>
        <v>0</v>
      </c>
      <c r="AB1247" s="51">
        <v>1247</v>
      </c>
    </row>
    <row r="1248" spans="27:28" ht="21" customHeight="1" x14ac:dyDescent="0.55000000000000004">
      <c r="AA1248" s="51">
        <f t="shared" ca="1" si="41"/>
        <v>0</v>
      </c>
      <c r="AB1248" s="51">
        <v>1248</v>
      </c>
    </row>
    <row r="1249" spans="27:28" ht="21" customHeight="1" x14ac:dyDescent="0.55000000000000004">
      <c r="AA1249" s="51">
        <f t="shared" ca="1" si="41"/>
        <v>0</v>
      </c>
      <c r="AB1249" s="51">
        <v>1249</v>
      </c>
    </row>
    <row r="1250" spans="27:28" ht="21" customHeight="1" x14ac:dyDescent="0.55000000000000004">
      <c r="AA1250" s="51">
        <f t="shared" ca="1" si="41"/>
        <v>0</v>
      </c>
      <c r="AB1250" s="51">
        <v>1250</v>
      </c>
    </row>
    <row r="1251" spans="27:28" ht="21" customHeight="1" x14ac:dyDescent="0.55000000000000004">
      <c r="AA1251" s="51">
        <f t="shared" ca="1" si="41"/>
        <v>0</v>
      </c>
      <c r="AB1251" s="51">
        <v>1251</v>
      </c>
    </row>
    <row r="1252" spans="27:28" ht="21" customHeight="1" x14ac:dyDescent="0.55000000000000004">
      <c r="AA1252" s="51">
        <f t="shared" ca="1" si="41"/>
        <v>0</v>
      </c>
      <c r="AB1252" s="51">
        <v>1252</v>
      </c>
    </row>
    <row r="1253" spans="27:28" ht="21" customHeight="1" x14ac:dyDescent="0.55000000000000004">
      <c r="AA1253" s="51">
        <f t="shared" ca="1" si="41"/>
        <v>0</v>
      </c>
      <c r="AB1253" s="51">
        <v>1253</v>
      </c>
    </row>
    <row r="1254" spans="27:28" ht="21" customHeight="1" x14ac:dyDescent="0.55000000000000004">
      <c r="AA1254" s="51">
        <f t="shared" ca="1" si="41"/>
        <v>0</v>
      </c>
      <c r="AB1254" s="51">
        <v>1254</v>
      </c>
    </row>
    <row r="1255" spans="27:28" ht="21" customHeight="1" x14ac:dyDescent="0.55000000000000004">
      <c r="AA1255" s="51">
        <f t="shared" ca="1" si="41"/>
        <v>0</v>
      </c>
      <c r="AB1255" s="51">
        <v>1255</v>
      </c>
    </row>
    <row r="1256" spans="27:28" ht="21" customHeight="1" x14ac:dyDescent="0.55000000000000004">
      <c r="AA1256" s="51">
        <f t="shared" ca="1" si="41"/>
        <v>0</v>
      </c>
      <c r="AB1256" s="51">
        <v>1256</v>
      </c>
    </row>
    <row r="1257" spans="27:28" ht="21" customHeight="1" x14ac:dyDescent="0.55000000000000004">
      <c r="AA1257" s="51">
        <f t="shared" ca="1" si="41"/>
        <v>0</v>
      </c>
      <c r="AB1257" s="51">
        <v>1257</v>
      </c>
    </row>
    <row r="1258" spans="27:28" ht="21" customHeight="1" x14ac:dyDescent="0.55000000000000004">
      <c r="AA1258" s="51">
        <f t="shared" ca="1" si="41"/>
        <v>0</v>
      </c>
      <c r="AB1258" s="51">
        <v>1258</v>
      </c>
    </row>
    <row r="1259" spans="27:28" ht="21" customHeight="1" x14ac:dyDescent="0.55000000000000004">
      <c r="AA1259" s="51">
        <f t="shared" ca="1" si="41"/>
        <v>0</v>
      </c>
      <c r="AB1259" s="51">
        <v>1259</v>
      </c>
    </row>
    <row r="1260" spans="27:28" ht="21" customHeight="1" x14ac:dyDescent="0.55000000000000004">
      <c r="AA1260" s="51">
        <f t="shared" ca="1" si="41"/>
        <v>0</v>
      </c>
      <c r="AB1260" s="51">
        <v>1260</v>
      </c>
    </row>
    <row r="1261" spans="27:28" ht="21" customHeight="1" x14ac:dyDescent="0.55000000000000004">
      <c r="AA1261" s="51">
        <f t="shared" ca="1" si="41"/>
        <v>0</v>
      </c>
      <c r="AB1261" s="51">
        <v>1261</v>
      </c>
    </row>
    <row r="1262" spans="27:28" ht="21" customHeight="1" x14ac:dyDescent="0.55000000000000004">
      <c r="AA1262" s="51">
        <f t="shared" ca="1" si="41"/>
        <v>0</v>
      </c>
      <c r="AB1262" s="51">
        <v>1262</v>
      </c>
    </row>
    <row r="1263" spans="27:28" ht="21" customHeight="1" x14ac:dyDescent="0.55000000000000004">
      <c r="AA1263" s="51">
        <f t="shared" ca="1" si="41"/>
        <v>0</v>
      </c>
      <c r="AB1263" s="51">
        <v>1263</v>
      </c>
    </row>
    <row r="1264" spans="27:28" ht="21" customHeight="1" x14ac:dyDescent="0.55000000000000004">
      <c r="AA1264" s="51">
        <f t="shared" ca="1" si="41"/>
        <v>0</v>
      </c>
      <c r="AB1264" s="51">
        <v>1264</v>
      </c>
    </row>
    <row r="1265" spans="27:28" ht="21" customHeight="1" x14ac:dyDescent="0.55000000000000004">
      <c r="AA1265" s="51">
        <f t="shared" ca="1" si="41"/>
        <v>0</v>
      </c>
      <c r="AB1265" s="51">
        <v>1265</v>
      </c>
    </row>
    <row r="1266" spans="27:28" ht="21" customHeight="1" x14ac:dyDescent="0.55000000000000004">
      <c r="AA1266" s="51">
        <f t="shared" ca="1" si="41"/>
        <v>0</v>
      </c>
      <c r="AB1266" s="51">
        <v>1266</v>
      </c>
    </row>
    <row r="1267" spans="27:28" ht="21" customHeight="1" x14ac:dyDescent="0.55000000000000004">
      <c r="AA1267" s="51">
        <f t="shared" ca="1" si="41"/>
        <v>0</v>
      </c>
      <c r="AB1267" s="51">
        <v>1267</v>
      </c>
    </row>
    <row r="1268" spans="27:28" ht="21" customHeight="1" x14ac:dyDescent="0.55000000000000004">
      <c r="AA1268" s="51">
        <f t="shared" ca="1" si="41"/>
        <v>0</v>
      </c>
      <c r="AB1268" s="51">
        <v>1268</v>
      </c>
    </row>
    <row r="1269" spans="27:28" ht="21" customHeight="1" x14ac:dyDescent="0.55000000000000004">
      <c r="AA1269" s="51">
        <f t="shared" ca="1" si="41"/>
        <v>0</v>
      </c>
      <c r="AB1269" s="51">
        <v>1269</v>
      </c>
    </row>
    <row r="1270" spans="27:28" ht="21" customHeight="1" x14ac:dyDescent="0.55000000000000004">
      <c r="AA1270" s="51">
        <f t="shared" ca="1" si="41"/>
        <v>0</v>
      </c>
      <c r="AB1270" s="51">
        <v>1270</v>
      </c>
    </row>
    <row r="1271" spans="27:28" ht="21" customHeight="1" x14ac:dyDescent="0.55000000000000004">
      <c r="AA1271" s="51">
        <f t="shared" ca="1" si="41"/>
        <v>0</v>
      </c>
      <c r="AB1271" s="51">
        <v>1271</v>
      </c>
    </row>
    <row r="1272" spans="27:28" ht="21" customHeight="1" x14ac:dyDescent="0.55000000000000004">
      <c r="AA1272" s="51">
        <f t="shared" ca="1" si="41"/>
        <v>0</v>
      </c>
      <c r="AB1272" s="51">
        <v>1272</v>
      </c>
    </row>
    <row r="1273" spans="27:28" ht="21" customHeight="1" x14ac:dyDescent="0.55000000000000004">
      <c r="AA1273" s="51">
        <f t="shared" ca="1" si="41"/>
        <v>0</v>
      </c>
      <c r="AB1273" s="51">
        <v>1273</v>
      </c>
    </row>
    <row r="1274" spans="27:28" ht="21" customHeight="1" x14ac:dyDescent="0.55000000000000004">
      <c r="AA1274" s="51">
        <f t="shared" ca="1" si="41"/>
        <v>0</v>
      </c>
      <c r="AB1274" s="51">
        <v>1274</v>
      </c>
    </row>
    <row r="1275" spans="27:28" ht="21" customHeight="1" x14ac:dyDescent="0.55000000000000004">
      <c r="AA1275" s="51">
        <f t="shared" ca="1" si="41"/>
        <v>0</v>
      </c>
      <c r="AB1275" s="51">
        <v>1275</v>
      </c>
    </row>
    <row r="1276" spans="27:28" ht="21" customHeight="1" x14ac:dyDescent="0.55000000000000004">
      <c r="AA1276" s="51">
        <f t="shared" ca="1" si="41"/>
        <v>0</v>
      </c>
      <c r="AB1276" s="51">
        <v>1276</v>
      </c>
    </row>
    <row r="1277" spans="27:28" ht="21" customHeight="1" x14ac:dyDescent="0.55000000000000004">
      <c r="AA1277" s="51">
        <f t="shared" ca="1" si="41"/>
        <v>0</v>
      </c>
      <c r="AB1277" s="51">
        <v>1277</v>
      </c>
    </row>
    <row r="1278" spans="27:28" ht="21" customHeight="1" x14ac:dyDescent="0.55000000000000004">
      <c r="AA1278" s="51">
        <f t="shared" ca="1" si="41"/>
        <v>0</v>
      </c>
      <c r="AB1278" s="51">
        <v>1278</v>
      </c>
    </row>
    <row r="1279" spans="27:28" ht="21" customHeight="1" x14ac:dyDescent="0.55000000000000004">
      <c r="AA1279" s="51">
        <f t="shared" ca="1" si="41"/>
        <v>0</v>
      </c>
      <c r="AB1279" s="51">
        <v>1279</v>
      </c>
    </row>
    <row r="1280" spans="27:28" ht="21" customHeight="1" x14ac:dyDescent="0.55000000000000004">
      <c r="AA1280" s="51">
        <f t="shared" ca="1" si="41"/>
        <v>0</v>
      </c>
      <c r="AB1280" s="51">
        <v>1280</v>
      </c>
    </row>
    <row r="1281" spans="27:28" ht="21" customHeight="1" x14ac:dyDescent="0.55000000000000004">
      <c r="AA1281" s="51">
        <f t="shared" ca="1" si="41"/>
        <v>0</v>
      </c>
      <c r="AB1281" s="51">
        <v>1281</v>
      </c>
    </row>
    <row r="1282" spans="27:28" ht="21" customHeight="1" x14ac:dyDescent="0.55000000000000004">
      <c r="AA1282" s="51">
        <f t="shared" ca="1" si="41"/>
        <v>0</v>
      </c>
      <c r="AB1282" s="51">
        <v>1282</v>
      </c>
    </row>
    <row r="1283" spans="27:28" ht="21" customHeight="1" x14ac:dyDescent="0.55000000000000004">
      <c r="AA1283" s="51">
        <f t="shared" ca="1" si="41"/>
        <v>0</v>
      </c>
      <c r="AB1283" s="51">
        <v>1283</v>
      </c>
    </row>
    <row r="1284" spans="27:28" ht="21" customHeight="1" x14ac:dyDescent="0.55000000000000004">
      <c r="AA1284" s="51">
        <f t="shared" ca="1" si="41"/>
        <v>0</v>
      </c>
      <c r="AB1284" s="51">
        <v>1284</v>
      </c>
    </row>
    <row r="1285" spans="27:28" ht="21" customHeight="1" x14ac:dyDescent="0.55000000000000004">
      <c r="AA1285" s="51">
        <f t="shared" ca="1" si="41"/>
        <v>0</v>
      </c>
      <c r="AB1285" s="51">
        <v>1285</v>
      </c>
    </row>
    <row r="1286" spans="27:28" ht="21" customHeight="1" x14ac:dyDescent="0.55000000000000004">
      <c r="AA1286" s="51">
        <f t="shared" ca="1" si="41"/>
        <v>0</v>
      </c>
      <c r="AB1286" s="51">
        <v>1286</v>
      </c>
    </row>
    <row r="1287" spans="27:28" ht="21" customHeight="1" x14ac:dyDescent="0.55000000000000004">
      <c r="AA1287" s="51">
        <f t="shared" ca="1" si="41"/>
        <v>0</v>
      </c>
      <c r="AB1287" s="51">
        <v>1287</v>
      </c>
    </row>
    <row r="1288" spans="27:28" ht="21" customHeight="1" x14ac:dyDescent="0.55000000000000004">
      <c r="AA1288" s="51">
        <f t="shared" ca="1" si="41"/>
        <v>0</v>
      </c>
      <c r="AB1288" s="51">
        <v>1288</v>
      </c>
    </row>
    <row r="1289" spans="27:28" ht="21" customHeight="1" x14ac:dyDescent="0.55000000000000004">
      <c r="AA1289" s="51">
        <f t="shared" ca="1" si="41"/>
        <v>0</v>
      </c>
      <c r="AB1289" s="51">
        <v>1289</v>
      </c>
    </row>
    <row r="1290" spans="27:28" ht="21" customHeight="1" x14ac:dyDescent="0.55000000000000004">
      <c r="AA1290" s="51">
        <f t="shared" ca="1" si="41"/>
        <v>0</v>
      </c>
      <c r="AB1290" s="51">
        <v>1290</v>
      </c>
    </row>
    <row r="1291" spans="27:28" ht="21" customHeight="1" x14ac:dyDescent="0.55000000000000004">
      <c r="AA1291" s="51">
        <f t="shared" ca="1" si="41"/>
        <v>0</v>
      </c>
      <c r="AB1291" s="51">
        <v>1291</v>
      </c>
    </row>
    <row r="1292" spans="27:28" ht="21" customHeight="1" x14ac:dyDescent="0.55000000000000004">
      <c r="AA1292" s="51">
        <f t="shared" ca="1" si="41"/>
        <v>0</v>
      </c>
      <c r="AB1292" s="51">
        <v>1292</v>
      </c>
    </row>
    <row r="1293" spans="27:28" ht="21" customHeight="1" x14ac:dyDescent="0.55000000000000004">
      <c r="AA1293" s="51">
        <f t="shared" ca="1" si="41"/>
        <v>0</v>
      </c>
      <c r="AB1293" s="51">
        <v>1293</v>
      </c>
    </row>
    <row r="1294" spans="27:28" ht="21" customHeight="1" x14ac:dyDescent="0.55000000000000004">
      <c r="AA1294" s="51">
        <f t="shared" ca="1" si="41"/>
        <v>0</v>
      </c>
      <c r="AB1294" s="51">
        <v>1294</v>
      </c>
    </row>
    <row r="1295" spans="27:28" ht="21" customHeight="1" x14ac:dyDescent="0.55000000000000004">
      <c r="AA1295" s="51">
        <f t="shared" ca="1" si="41"/>
        <v>0</v>
      </c>
      <c r="AB1295" s="51">
        <v>1295</v>
      </c>
    </row>
    <row r="1296" spans="27:28" ht="21" customHeight="1" x14ac:dyDescent="0.55000000000000004">
      <c r="AA1296" s="51">
        <f t="shared" ca="1" si="41"/>
        <v>0</v>
      </c>
      <c r="AB1296" s="51">
        <v>1296</v>
      </c>
    </row>
    <row r="1297" spans="27:28" ht="21" customHeight="1" x14ac:dyDescent="0.55000000000000004">
      <c r="AA1297" s="51">
        <f t="shared" ca="1" si="41"/>
        <v>0</v>
      </c>
      <c r="AB1297" s="51">
        <v>1297</v>
      </c>
    </row>
    <row r="1298" spans="27:28" ht="21" customHeight="1" x14ac:dyDescent="0.55000000000000004">
      <c r="AA1298" s="51">
        <f t="shared" ref="AA1298:AA1361" ca="1" si="42">INDIRECT($W$6&amp;"!"&amp;"B"&amp;ROW(B1298))</f>
        <v>0</v>
      </c>
      <c r="AB1298" s="51">
        <v>1298</v>
      </c>
    </row>
    <row r="1299" spans="27:28" ht="21" customHeight="1" x14ac:dyDescent="0.55000000000000004">
      <c r="AA1299" s="51">
        <f t="shared" ca="1" si="42"/>
        <v>0</v>
      </c>
      <c r="AB1299" s="51">
        <v>1299</v>
      </c>
    </row>
    <row r="1300" spans="27:28" ht="21" customHeight="1" x14ac:dyDescent="0.55000000000000004">
      <c r="AA1300" s="51">
        <f t="shared" ca="1" si="42"/>
        <v>0</v>
      </c>
      <c r="AB1300" s="51">
        <v>1300</v>
      </c>
    </row>
    <row r="1301" spans="27:28" ht="21" customHeight="1" x14ac:dyDescent="0.55000000000000004">
      <c r="AA1301" s="51">
        <f t="shared" ca="1" si="42"/>
        <v>0</v>
      </c>
      <c r="AB1301" s="51">
        <v>1301</v>
      </c>
    </row>
    <row r="1302" spans="27:28" ht="21" customHeight="1" x14ac:dyDescent="0.55000000000000004">
      <c r="AA1302" s="51">
        <f t="shared" ca="1" si="42"/>
        <v>0</v>
      </c>
      <c r="AB1302" s="51">
        <v>1302</v>
      </c>
    </row>
    <row r="1303" spans="27:28" ht="21" customHeight="1" x14ac:dyDescent="0.55000000000000004">
      <c r="AA1303" s="51">
        <f t="shared" ca="1" si="42"/>
        <v>0</v>
      </c>
      <c r="AB1303" s="51">
        <v>1303</v>
      </c>
    </row>
    <row r="1304" spans="27:28" ht="21" customHeight="1" x14ac:dyDescent="0.55000000000000004">
      <c r="AA1304" s="51">
        <f t="shared" ca="1" si="42"/>
        <v>0</v>
      </c>
      <c r="AB1304" s="51">
        <v>1304</v>
      </c>
    </row>
    <row r="1305" spans="27:28" ht="21" customHeight="1" x14ac:dyDescent="0.55000000000000004">
      <c r="AA1305" s="51">
        <f t="shared" ca="1" si="42"/>
        <v>0</v>
      </c>
      <c r="AB1305" s="51">
        <v>1305</v>
      </c>
    </row>
    <row r="1306" spans="27:28" ht="21" customHeight="1" x14ac:dyDescent="0.55000000000000004">
      <c r="AA1306" s="51">
        <f t="shared" ca="1" si="42"/>
        <v>0</v>
      </c>
      <c r="AB1306" s="51">
        <v>1306</v>
      </c>
    </row>
    <row r="1307" spans="27:28" ht="21" customHeight="1" x14ac:dyDescent="0.55000000000000004">
      <c r="AA1307" s="51">
        <f t="shared" ca="1" si="42"/>
        <v>0</v>
      </c>
      <c r="AB1307" s="51">
        <v>1307</v>
      </c>
    </row>
    <row r="1308" spans="27:28" ht="21" customHeight="1" x14ac:dyDescent="0.55000000000000004">
      <c r="AA1308" s="51">
        <f t="shared" ca="1" si="42"/>
        <v>0</v>
      </c>
      <c r="AB1308" s="51">
        <v>1308</v>
      </c>
    </row>
    <row r="1309" spans="27:28" ht="21" customHeight="1" x14ac:dyDescent="0.55000000000000004">
      <c r="AA1309" s="51">
        <f t="shared" ca="1" si="42"/>
        <v>0</v>
      </c>
      <c r="AB1309" s="51">
        <v>1309</v>
      </c>
    </row>
    <row r="1310" spans="27:28" ht="21" customHeight="1" x14ac:dyDescent="0.55000000000000004">
      <c r="AA1310" s="51">
        <f t="shared" ca="1" si="42"/>
        <v>0</v>
      </c>
      <c r="AB1310" s="51">
        <v>1310</v>
      </c>
    </row>
    <row r="1311" spans="27:28" ht="21" customHeight="1" x14ac:dyDescent="0.55000000000000004">
      <c r="AA1311" s="51">
        <f t="shared" ca="1" si="42"/>
        <v>0</v>
      </c>
      <c r="AB1311" s="51">
        <v>1311</v>
      </c>
    </row>
    <row r="1312" spans="27:28" ht="21" customHeight="1" x14ac:dyDescent="0.55000000000000004">
      <c r="AA1312" s="51">
        <f t="shared" ca="1" si="42"/>
        <v>0</v>
      </c>
      <c r="AB1312" s="51">
        <v>1312</v>
      </c>
    </row>
    <row r="1313" spans="27:28" ht="21" customHeight="1" x14ac:dyDescent="0.55000000000000004">
      <c r="AA1313" s="51">
        <f t="shared" ca="1" si="42"/>
        <v>0</v>
      </c>
      <c r="AB1313" s="51">
        <v>1313</v>
      </c>
    </row>
    <row r="1314" spans="27:28" ht="21" customHeight="1" x14ac:dyDescent="0.55000000000000004">
      <c r="AA1314" s="51">
        <f t="shared" ca="1" si="42"/>
        <v>0</v>
      </c>
      <c r="AB1314" s="51">
        <v>1314</v>
      </c>
    </row>
    <row r="1315" spans="27:28" ht="21" customHeight="1" x14ac:dyDescent="0.55000000000000004">
      <c r="AA1315" s="51">
        <f t="shared" ca="1" si="42"/>
        <v>0</v>
      </c>
      <c r="AB1315" s="51">
        <v>1315</v>
      </c>
    </row>
    <row r="1316" spans="27:28" ht="21" customHeight="1" x14ac:dyDescent="0.55000000000000004">
      <c r="AA1316" s="51">
        <f t="shared" ca="1" si="42"/>
        <v>0</v>
      </c>
      <c r="AB1316" s="51">
        <v>1316</v>
      </c>
    </row>
    <row r="1317" spans="27:28" ht="21" customHeight="1" x14ac:dyDescent="0.55000000000000004">
      <c r="AA1317" s="51">
        <f t="shared" ca="1" si="42"/>
        <v>0</v>
      </c>
      <c r="AB1317" s="51">
        <v>1317</v>
      </c>
    </row>
    <row r="1318" spans="27:28" ht="21" customHeight="1" x14ac:dyDescent="0.55000000000000004">
      <c r="AA1318" s="51">
        <f t="shared" ca="1" si="42"/>
        <v>0</v>
      </c>
      <c r="AB1318" s="51">
        <v>1318</v>
      </c>
    </row>
    <row r="1319" spans="27:28" ht="21" customHeight="1" x14ac:dyDescent="0.55000000000000004">
      <c r="AA1319" s="51">
        <f t="shared" ca="1" si="42"/>
        <v>0</v>
      </c>
      <c r="AB1319" s="51">
        <v>1319</v>
      </c>
    </row>
    <row r="1320" spans="27:28" ht="21" customHeight="1" x14ac:dyDescent="0.55000000000000004">
      <c r="AA1320" s="51">
        <f t="shared" ca="1" si="42"/>
        <v>0</v>
      </c>
      <c r="AB1320" s="51">
        <v>1320</v>
      </c>
    </row>
    <row r="1321" spans="27:28" ht="21" customHeight="1" x14ac:dyDescent="0.55000000000000004">
      <c r="AA1321" s="51">
        <f t="shared" ca="1" si="42"/>
        <v>0</v>
      </c>
      <c r="AB1321" s="51">
        <v>1321</v>
      </c>
    </row>
    <row r="1322" spans="27:28" ht="21" customHeight="1" x14ac:dyDescent="0.55000000000000004">
      <c r="AA1322" s="51">
        <f t="shared" ca="1" si="42"/>
        <v>0</v>
      </c>
      <c r="AB1322" s="51">
        <v>1322</v>
      </c>
    </row>
    <row r="1323" spans="27:28" ht="21" customHeight="1" x14ac:dyDescent="0.55000000000000004">
      <c r="AA1323" s="51">
        <f t="shared" ca="1" si="42"/>
        <v>0</v>
      </c>
      <c r="AB1323" s="51">
        <v>1323</v>
      </c>
    </row>
    <row r="1324" spans="27:28" ht="21" customHeight="1" x14ac:dyDescent="0.55000000000000004">
      <c r="AA1324" s="51">
        <f t="shared" ca="1" si="42"/>
        <v>0</v>
      </c>
      <c r="AB1324" s="51">
        <v>1324</v>
      </c>
    </row>
    <row r="1325" spans="27:28" ht="21" customHeight="1" x14ac:dyDescent="0.55000000000000004">
      <c r="AA1325" s="51">
        <f t="shared" ca="1" si="42"/>
        <v>0</v>
      </c>
      <c r="AB1325" s="51">
        <v>1325</v>
      </c>
    </row>
    <row r="1326" spans="27:28" ht="21" customHeight="1" x14ac:dyDescent="0.55000000000000004">
      <c r="AA1326" s="51">
        <f t="shared" ca="1" si="42"/>
        <v>0</v>
      </c>
      <c r="AB1326" s="51">
        <v>1326</v>
      </c>
    </row>
    <row r="1327" spans="27:28" ht="21" customHeight="1" x14ac:dyDescent="0.55000000000000004">
      <c r="AA1327" s="51">
        <f t="shared" ca="1" si="42"/>
        <v>0</v>
      </c>
      <c r="AB1327" s="51">
        <v>1327</v>
      </c>
    </row>
    <row r="1328" spans="27:28" ht="21" customHeight="1" x14ac:dyDescent="0.55000000000000004">
      <c r="AA1328" s="51">
        <f t="shared" ca="1" si="42"/>
        <v>0</v>
      </c>
      <c r="AB1328" s="51">
        <v>1328</v>
      </c>
    </row>
    <row r="1329" spans="27:28" ht="21" customHeight="1" x14ac:dyDescent="0.55000000000000004">
      <c r="AA1329" s="51">
        <f t="shared" ca="1" si="42"/>
        <v>0</v>
      </c>
      <c r="AB1329" s="51">
        <v>1329</v>
      </c>
    </row>
    <row r="1330" spans="27:28" ht="21" customHeight="1" x14ac:dyDescent="0.55000000000000004">
      <c r="AA1330" s="51">
        <f t="shared" ca="1" si="42"/>
        <v>0</v>
      </c>
      <c r="AB1330" s="51">
        <v>1330</v>
      </c>
    </row>
    <row r="1331" spans="27:28" ht="21" customHeight="1" x14ac:dyDescent="0.55000000000000004">
      <c r="AA1331" s="51">
        <f t="shared" ca="1" si="42"/>
        <v>0</v>
      </c>
      <c r="AB1331" s="51">
        <v>1331</v>
      </c>
    </row>
    <row r="1332" spans="27:28" ht="21" customHeight="1" x14ac:dyDescent="0.55000000000000004">
      <c r="AA1332" s="51">
        <f t="shared" ca="1" si="42"/>
        <v>0</v>
      </c>
      <c r="AB1332" s="51">
        <v>1332</v>
      </c>
    </row>
    <row r="1333" spans="27:28" ht="21" customHeight="1" x14ac:dyDescent="0.55000000000000004">
      <c r="AA1333" s="51">
        <f t="shared" ca="1" si="42"/>
        <v>0</v>
      </c>
      <c r="AB1333" s="51">
        <v>1333</v>
      </c>
    </row>
    <row r="1334" spans="27:28" ht="21" customHeight="1" x14ac:dyDescent="0.55000000000000004">
      <c r="AA1334" s="51">
        <f t="shared" ca="1" si="42"/>
        <v>0</v>
      </c>
      <c r="AB1334" s="51">
        <v>1334</v>
      </c>
    </row>
    <row r="1335" spans="27:28" ht="21" customHeight="1" x14ac:dyDescent="0.55000000000000004">
      <c r="AA1335" s="51">
        <f t="shared" ca="1" si="42"/>
        <v>0</v>
      </c>
      <c r="AB1335" s="51">
        <v>1335</v>
      </c>
    </row>
    <row r="1336" spans="27:28" ht="21" customHeight="1" x14ac:dyDescent="0.55000000000000004">
      <c r="AA1336" s="51">
        <f t="shared" ca="1" si="42"/>
        <v>0</v>
      </c>
      <c r="AB1336" s="51">
        <v>1336</v>
      </c>
    </row>
    <row r="1337" spans="27:28" ht="21" customHeight="1" x14ac:dyDescent="0.55000000000000004">
      <c r="AA1337" s="51">
        <f t="shared" ca="1" si="42"/>
        <v>0</v>
      </c>
      <c r="AB1337" s="51">
        <v>1337</v>
      </c>
    </row>
    <row r="1338" spans="27:28" ht="21" customHeight="1" x14ac:dyDescent="0.55000000000000004">
      <c r="AA1338" s="51">
        <f t="shared" ca="1" si="42"/>
        <v>0</v>
      </c>
      <c r="AB1338" s="51">
        <v>1338</v>
      </c>
    </row>
    <row r="1339" spans="27:28" ht="21" customHeight="1" x14ac:dyDescent="0.55000000000000004">
      <c r="AA1339" s="51">
        <f t="shared" ca="1" si="42"/>
        <v>0</v>
      </c>
      <c r="AB1339" s="51">
        <v>1339</v>
      </c>
    </row>
    <row r="1340" spans="27:28" ht="21" customHeight="1" x14ac:dyDescent="0.55000000000000004">
      <c r="AA1340" s="51">
        <f t="shared" ca="1" si="42"/>
        <v>0</v>
      </c>
      <c r="AB1340" s="51">
        <v>1340</v>
      </c>
    </row>
    <row r="1341" spans="27:28" ht="21" customHeight="1" x14ac:dyDescent="0.55000000000000004">
      <c r="AA1341" s="51">
        <f t="shared" ca="1" si="42"/>
        <v>0</v>
      </c>
      <c r="AB1341" s="51">
        <v>1341</v>
      </c>
    </row>
    <row r="1342" spans="27:28" ht="21" customHeight="1" x14ac:dyDescent="0.55000000000000004">
      <c r="AA1342" s="51">
        <f t="shared" ca="1" si="42"/>
        <v>0</v>
      </c>
      <c r="AB1342" s="51">
        <v>1342</v>
      </c>
    </row>
    <row r="1343" spans="27:28" ht="21" customHeight="1" x14ac:dyDescent="0.55000000000000004">
      <c r="AA1343" s="51">
        <f t="shared" ca="1" si="42"/>
        <v>0</v>
      </c>
      <c r="AB1343" s="51">
        <v>1343</v>
      </c>
    </row>
    <row r="1344" spans="27:28" ht="21" customHeight="1" x14ac:dyDescent="0.55000000000000004">
      <c r="AA1344" s="51">
        <f t="shared" ca="1" si="42"/>
        <v>0</v>
      </c>
      <c r="AB1344" s="51">
        <v>1344</v>
      </c>
    </row>
    <row r="1345" spans="27:28" ht="21" customHeight="1" x14ac:dyDescent="0.55000000000000004">
      <c r="AA1345" s="51">
        <f t="shared" ca="1" si="42"/>
        <v>0</v>
      </c>
      <c r="AB1345" s="51">
        <v>1345</v>
      </c>
    </row>
    <row r="1346" spans="27:28" ht="21" customHeight="1" x14ac:dyDescent="0.55000000000000004">
      <c r="AA1346" s="51">
        <f t="shared" ca="1" si="42"/>
        <v>0</v>
      </c>
      <c r="AB1346" s="51">
        <v>1346</v>
      </c>
    </row>
    <row r="1347" spans="27:28" ht="21" customHeight="1" x14ac:dyDescent="0.55000000000000004">
      <c r="AA1347" s="51">
        <f t="shared" ca="1" si="42"/>
        <v>0</v>
      </c>
      <c r="AB1347" s="51">
        <v>1347</v>
      </c>
    </row>
    <row r="1348" spans="27:28" ht="21" customHeight="1" x14ac:dyDescent="0.55000000000000004">
      <c r="AA1348" s="51">
        <f t="shared" ca="1" si="42"/>
        <v>0</v>
      </c>
      <c r="AB1348" s="51">
        <v>1348</v>
      </c>
    </row>
    <row r="1349" spans="27:28" ht="21" customHeight="1" x14ac:dyDescent="0.55000000000000004">
      <c r="AA1349" s="51">
        <f t="shared" ca="1" si="42"/>
        <v>0</v>
      </c>
      <c r="AB1349" s="51">
        <v>1349</v>
      </c>
    </row>
    <row r="1350" spans="27:28" ht="21" customHeight="1" x14ac:dyDescent="0.55000000000000004">
      <c r="AA1350" s="51">
        <f t="shared" ca="1" si="42"/>
        <v>0</v>
      </c>
      <c r="AB1350" s="51">
        <v>1350</v>
      </c>
    </row>
    <row r="1351" spans="27:28" ht="21" customHeight="1" x14ac:dyDescent="0.55000000000000004">
      <c r="AA1351" s="51">
        <f t="shared" ca="1" si="42"/>
        <v>0</v>
      </c>
      <c r="AB1351" s="51">
        <v>1351</v>
      </c>
    </row>
    <row r="1352" spans="27:28" ht="21" customHeight="1" x14ac:dyDescent="0.55000000000000004">
      <c r="AA1352" s="51">
        <f t="shared" ca="1" si="42"/>
        <v>0</v>
      </c>
      <c r="AB1352" s="51">
        <v>1352</v>
      </c>
    </row>
    <row r="1353" spans="27:28" ht="21" customHeight="1" x14ac:dyDescent="0.55000000000000004">
      <c r="AA1353" s="51">
        <f t="shared" ca="1" si="42"/>
        <v>0</v>
      </c>
      <c r="AB1353" s="51">
        <v>1353</v>
      </c>
    </row>
    <row r="1354" spans="27:28" ht="21" customHeight="1" x14ac:dyDescent="0.55000000000000004">
      <c r="AA1354" s="51">
        <f t="shared" ca="1" si="42"/>
        <v>0</v>
      </c>
      <c r="AB1354" s="51">
        <v>1354</v>
      </c>
    </row>
    <row r="1355" spans="27:28" ht="21" customHeight="1" x14ac:dyDescent="0.55000000000000004">
      <c r="AA1355" s="51">
        <f t="shared" ca="1" si="42"/>
        <v>0</v>
      </c>
      <c r="AB1355" s="51">
        <v>1355</v>
      </c>
    </row>
    <row r="1356" spans="27:28" ht="21" customHeight="1" x14ac:dyDescent="0.55000000000000004">
      <c r="AA1356" s="51">
        <f t="shared" ca="1" si="42"/>
        <v>0</v>
      </c>
      <c r="AB1356" s="51">
        <v>1356</v>
      </c>
    </row>
    <row r="1357" spans="27:28" ht="21" customHeight="1" x14ac:dyDescent="0.55000000000000004">
      <c r="AA1357" s="51">
        <f t="shared" ca="1" si="42"/>
        <v>0</v>
      </c>
      <c r="AB1357" s="51">
        <v>1357</v>
      </c>
    </row>
    <row r="1358" spans="27:28" ht="21" customHeight="1" x14ac:dyDescent="0.55000000000000004">
      <c r="AA1358" s="51">
        <f t="shared" ca="1" si="42"/>
        <v>0</v>
      </c>
      <c r="AB1358" s="51">
        <v>1358</v>
      </c>
    </row>
    <row r="1359" spans="27:28" ht="21" customHeight="1" x14ac:dyDescent="0.55000000000000004">
      <c r="AA1359" s="51">
        <f t="shared" ca="1" si="42"/>
        <v>0</v>
      </c>
      <c r="AB1359" s="51">
        <v>1359</v>
      </c>
    </row>
    <row r="1360" spans="27:28" ht="21" customHeight="1" x14ac:dyDescent="0.55000000000000004">
      <c r="AA1360" s="51">
        <f t="shared" ca="1" si="42"/>
        <v>0</v>
      </c>
      <c r="AB1360" s="51">
        <v>1360</v>
      </c>
    </row>
    <row r="1361" spans="27:28" ht="21" customHeight="1" x14ac:dyDescent="0.55000000000000004">
      <c r="AA1361" s="51">
        <f t="shared" ca="1" si="42"/>
        <v>0</v>
      </c>
      <c r="AB1361" s="51">
        <v>1361</v>
      </c>
    </row>
    <row r="1362" spans="27:28" ht="21" customHeight="1" x14ac:dyDescent="0.55000000000000004">
      <c r="AA1362" s="51">
        <f t="shared" ref="AA1362:AA1425" ca="1" si="43">INDIRECT($W$6&amp;"!"&amp;"B"&amp;ROW(B1362))</f>
        <v>0</v>
      </c>
      <c r="AB1362" s="51">
        <v>1362</v>
      </c>
    </row>
    <row r="1363" spans="27:28" ht="21" customHeight="1" x14ac:dyDescent="0.55000000000000004">
      <c r="AA1363" s="51">
        <f t="shared" ca="1" si="43"/>
        <v>0</v>
      </c>
      <c r="AB1363" s="51">
        <v>1363</v>
      </c>
    </row>
    <row r="1364" spans="27:28" ht="21" customHeight="1" x14ac:dyDescent="0.55000000000000004">
      <c r="AA1364" s="51">
        <f t="shared" ca="1" si="43"/>
        <v>0</v>
      </c>
      <c r="AB1364" s="51">
        <v>1364</v>
      </c>
    </row>
    <row r="1365" spans="27:28" ht="21" customHeight="1" x14ac:dyDescent="0.55000000000000004">
      <c r="AA1365" s="51">
        <f t="shared" ca="1" si="43"/>
        <v>0</v>
      </c>
      <c r="AB1365" s="51">
        <v>1365</v>
      </c>
    </row>
    <row r="1366" spans="27:28" ht="21" customHeight="1" x14ac:dyDescent="0.55000000000000004">
      <c r="AA1366" s="51">
        <f t="shared" ca="1" si="43"/>
        <v>0</v>
      </c>
      <c r="AB1366" s="51">
        <v>1366</v>
      </c>
    </row>
    <row r="1367" spans="27:28" ht="21" customHeight="1" x14ac:dyDescent="0.55000000000000004">
      <c r="AA1367" s="51">
        <f t="shared" ca="1" si="43"/>
        <v>0</v>
      </c>
      <c r="AB1367" s="51">
        <v>1367</v>
      </c>
    </row>
    <row r="1368" spans="27:28" ht="21" customHeight="1" x14ac:dyDescent="0.55000000000000004">
      <c r="AA1368" s="51">
        <f t="shared" ca="1" si="43"/>
        <v>0</v>
      </c>
      <c r="AB1368" s="51">
        <v>1368</v>
      </c>
    </row>
    <row r="1369" spans="27:28" ht="21" customHeight="1" x14ac:dyDescent="0.55000000000000004">
      <c r="AA1369" s="51">
        <f t="shared" ca="1" si="43"/>
        <v>0</v>
      </c>
      <c r="AB1369" s="51">
        <v>1369</v>
      </c>
    </row>
    <row r="1370" spans="27:28" ht="21" customHeight="1" x14ac:dyDescent="0.55000000000000004">
      <c r="AA1370" s="51">
        <f t="shared" ca="1" si="43"/>
        <v>0</v>
      </c>
      <c r="AB1370" s="51">
        <v>1370</v>
      </c>
    </row>
    <row r="1371" spans="27:28" ht="21" customHeight="1" x14ac:dyDescent="0.55000000000000004">
      <c r="AA1371" s="51">
        <f t="shared" ca="1" si="43"/>
        <v>0</v>
      </c>
      <c r="AB1371" s="51">
        <v>1371</v>
      </c>
    </row>
    <row r="1372" spans="27:28" ht="21" customHeight="1" x14ac:dyDescent="0.55000000000000004">
      <c r="AA1372" s="51">
        <f t="shared" ca="1" si="43"/>
        <v>0</v>
      </c>
      <c r="AB1372" s="51">
        <v>1372</v>
      </c>
    </row>
    <row r="1373" spans="27:28" ht="21" customHeight="1" x14ac:dyDescent="0.55000000000000004">
      <c r="AA1373" s="51">
        <f t="shared" ca="1" si="43"/>
        <v>0</v>
      </c>
      <c r="AB1373" s="51">
        <v>1373</v>
      </c>
    </row>
    <row r="1374" spans="27:28" ht="21" customHeight="1" x14ac:dyDescent="0.55000000000000004">
      <c r="AA1374" s="51">
        <f t="shared" ca="1" si="43"/>
        <v>0</v>
      </c>
      <c r="AB1374" s="51">
        <v>1374</v>
      </c>
    </row>
    <row r="1375" spans="27:28" ht="21" customHeight="1" x14ac:dyDescent="0.55000000000000004">
      <c r="AA1375" s="51">
        <f t="shared" ca="1" si="43"/>
        <v>0</v>
      </c>
      <c r="AB1375" s="51">
        <v>1375</v>
      </c>
    </row>
    <row r="1376" spans="27:28" ht="21" customHeight="1" x14ac:dyDescent="0.55000000000000004">
      <c r="AA1376" s="51">
        <f t="shared" ca="1" si="43"/>
        <v>0</v>
      </c>
      <c r="AB1376" s="51">
        <v>1376</v>
      </c>
    </row>
    <row r="1377" spans="27:28" ht="21" customHeight="1" x14ac:dyDescent="0.55000000000000004">
      <c r="AA1377" s="51">
        <f t="shared" ca="1" si="43"/>
        <v>0</v>
      </c>
      <c r="AB1377" s="51">
        <v>1377</v>
      </c>
    </row>
    <row r="1378" spans="27:28" ht="21" customHeight="1" x14ac:dyDescent="0.55000000000000004">
      <c r="AA1378" s="51">
        <f t="shared" ca="1" si="43"/>
        <v>0</v>
      </c>
      <c r="AB1378" s="51">
        <v>1378</v>
      </c>
    </row>
    <row r="1379" spans="27:28" ht="21" customHeight="1" x14ac:dyDescent="0.55000000000000004">
      <c r="AA1379" s="51">
        <f t="shared" ca="1" si="43"/>
        <v>0</v>
      </c>
      <c r="AB1379" s="51">
        <v>1379</v>
      </c>
    </row>
    <row r="1380" spans="27:28" ht="21" customHeight="1" x14ac:dyDescent="0.55000000000000004">
      <c r="AA1380" s="51">
        <f t="shared" ca="1" si="43"/>
        <v>0</v>
      </c>
      <c r="AB1380" s="51">
        <v>1380</v>
      </c>
    </row>
    <row r="1381" spans="27:28" ht="21" customHeight="1" x14ac:dyDescent="0.55000000000000004">
      <c r="AA1381" s="51">
        <f t="shared" ca="1" si="43"/>
        <v>0</v>
      </c>
      <c r="AB1381" s="51">
        <v>1381</v>
      </c>
    </row>
    <row r="1382" spans="27:28" ht="21" customHeight="1" x14ac:dyDescent="0.55000000000000004">
      <c r="AA1382" s="51">
        <f t="shared" ca="1" si="43"/>
        <v>0</v>
      </c>
      <c r="AB1382" s="51">
        <v>1382</v>
      </c>
    </row>
    <row r="1383" spans="27:28" ht="21" customHeight="1" x14ac:dyDescent="0.55000000000000004">
      <c r="AA1383" s="51">
        <f t="shared" ca="1" si="43"/>
        <v>0</v>
      </c>
      <c r="AB1383" s="51">
        <v>1383</v>
      </c>
    </row>
    <row r="1384" spans="27:28" ht="21" customHeight="1" x14ac:dyDescent="0.55000000000000004">
      <c r="AA1384" s="51">
        <f t="shared" ca="1" si="43"/>
        <v>0</v>
      </c>
      <c r="AB1384" s="51">
        <v>1384</v>
      </c>
    </row>
    <row r="1385" spans="27:28" ht="21" customHeight="1" x14ac:dyDescent="0.55000000000000004">
      <c r="AA1385" s="51">
        <f t="shared" ca="1" si="43"/>
        <v>0</v>
      </c>
      <c r="AB1385" s="51">
        <v>1385</v>
      </c>
    </row>
    <row r="1386" spans="27:28" ht="21" customHeight="1" x14ac:dyDescent="0.55000000000000004">
      <c r="AA1386" s="51">
        <f t="shared" ca="1" si="43"/>
        <v>0</v>
      </c>
      <c r="AB1386" s="51">
        <v>1386</v>
      </c>
    </row>
    <row r="1387" spans="27:28" ht="21" customHeight="1" x14ac:dyDescent="0.55000000000000004">
      <c r="AA1387" s="51">
        <f t="shared" ca="1" si="43"/>
        <v>0</v>
      </c>
      <c r="AB1387" s="51">
        <v>1387</v>
      </c>
    </row>
    <row r="1388" spans="27:28" ht="21" customHeight="1" x14ac:dyDescent="0.55000000000000004">
      <c r="AA1388" s="51">
        <f t="shared" ca="1" si="43"/>
        <v>0</v>
      </c>
      <c r="AB1388" s="51">
        <v>1388</v>
      </c>
    </row>
    <row r="1389" spans="27:28" ht="21" customHeight="1" x14ac:dyDescent="0.55000000000000004">
      <c r="AA1389" s="51">
        <f t="shared" ca="1" si="43"/>
        <v>0</v>
      </c>
      <c r="AB1389" s="51">
        <v>1389</v>
      </c>
    </row>
    <row r="1390" spans="27:28" ht="21" customHeight="1" x14ac:dyDescent="0.55000000000000004">
      <c r="AA1390" s="51">
        <f t="shared" ca="1" si="43"/>
        <v>0</v>
      </c>
      <c r="AB1390" s="51">
        <v>1390</v>
      </c>
    </row>
    <row r="1391" spans="27:28" ht="21" customHeight="1" x14ac:dyDescent="0.55000000000000004">
      <c r="AA1391" s="51">
        <f t="shared" ca="1" si="43"/>
        <v>0</v>
      </c>
      <c r="AB1391" s="51">
        <v>1391</v>
      </c>
    </row>
    <row r="1392" spans="27:28" ht="21" customHeight="1" x14ac:dyDescent="0.55000000000000004">
      <c r="AA1392" s="51">
        <f t="shared" ca="1" si="43"/>
        <v>0</v>
      </c>
      <c r="AB1392" s="51">
        <v>1392</v>
      </c>
    </row>
    <row r="1393" spans="27:28" ht="21" customHeight="1" x14ac:dyDescent="0.55000000000000004">
      <c r="AA1393" s="51">
        <f t="shared" ca="1" si="43"/>
        <v>0</v>
      </c>
      <c r="AB1393" s="51">
        <v>1393</v>
      </c>
    </row>
    <row r="1394" spans="27:28" ht="21" customHeight="1" x14ac:dyDescent="0.55000000000000004">
      <c r="AA1394" s="51">
        <f t="shared" ca="1" si="43"/>
        <v>0</v>
      </c>
      <c r="AB1394" s="51">
        <v>1394</v>
      </c>
    </row>
    <row r="1395" spans="27:28" ht="21" customHeight="1" x14ac:dyDescent="0.55000000000000004">
      <c r="AA1395" s="51">
        <f t="shared" ca="1" si="43"/>
        <v>0</v>
      </c>
      <c r="AB1395" s="51">
        <v>1395</v>
      </c>
    </row>
    <row r="1396" spans="27:28" ht="21" customHeight="1" x14ac:dyDescent="0.55000000000000004">
      <c r="AA1396" s="51">
        <f t="shared" ca="1" si="43"/>
        <v>0</v>
      </c>
      <c r="AB1396" s="51">
        <v>1396</v>
      </c>
    </row>
    <row r="1397" spans="27:28" ht="21" customHeight="1" x14ac:dyDescent="0.55000000000000004">
      <c r="AA1397" s="51">
        <f t="shared" ca="1" si="43"/>
        <v>0</v>
      </c>
      <c r="AB1397" s="51">
        <v>1397</v>
      </c>
    </row>
    <row r="1398" spans="27:28" ht="21" customHeight="1" x14ac:dyDescent="0.55000000000000004">
      <c r="AA1398" s="51">
        <f t="shared" ca="1" si="43"/>
        <v>0</v>
      </c>
      <c r="AB1398" s="51">
        <v>1398</v>
      </c>
    </row>
    <row r="1399" spans="27:28" ht="21" customHeight="1" x14ac:dyDescent="0.55000000000000004">
      <c r="AA1399" s="51">
        <f t="shared" ca="1" si="43"/>
        <v>0</v>
      </c>
      <c r="AB1399" s="51">
        <v>1399</v>
      </c>
    </row>
    <row r="1400" spans="27:28" ht="21" customHeight="1" x14ac:dyDescent="0.55000000000000004">
      <c r="AA1400" s="51">
        <f t="shared" ca="1" si="43"/>
        <v>0</v>
      </c>
      <c r="AB1400" s="51">
        <v>1400</v>
      </c>
    </row>
    <row r="1401" spans="27:28" ht="21" customHeight="1" x14ac:dyDescent="0.55000000000000004">
      <c r="AA1401" s="51">
        <f t="shared" ca="1" si="43"/>
        <v>0</v>
      </c>
      <c r="AB1401" s="51">
        <v>1401</v>
      </c>
    </row>
    <row r="1402" spans="27:28" ht="21" customHeight="1" x14ac:dyDescent="0.55000000000000004">
      <c r="AA1402" s="51">
        <f t="shared" ca="1" si="43"/>
        <v>0</v>
      </c>
      <c r="AB1402" s="51">
        <v>1402</v>
      </c>
    </row>
    <row r="1403" spans="27:28" ht="21" customHeight="1" x14ac:dyDescent="0.55000000000000004">
      <c r="AA1403" s="51">
        <f t="shared" ca="1" si="43"/>
        <v>0</v>
      </c>
      <c r="AB1403" s="51">
        <v>1403</v>
      </c>
    </row>
    <row r="1404" spans="27:28" ht="21" customHeight="1" x14ac:dyDescent="0.55000000000000004">
      <c r="AA1404" s="51">
        <f t="shared" ca="1" si="43"/>
        <v>0</v>
      </c>
      <c r="AB1404" s="51">
        <v>1404</v>
      </c>
    </row>
    <row r="1405" spans="27:28" ht="21" customHeight="1" x14ac:dyDescent="0.55000000000000004">
      <c r="AA1405" s="51">
        <f t="shared" ca="1" si="43"/>
        <v>0</v>
      </c>
      <c r="AB1405" s="51">
        <v>1405</v>
      </c>
    </row>
    <row r="1406" spans="27:28" ht="21" customHeight="1" x14ac:dyDescent="0.55000000000000004">
      <c r="AA1406" s="51">
        <f t="shared" ca="1" si="43"/>
        <v>0</v>
      </c>
      <c r="AB1406" s="51">
        <v>1406</v>
      </c>
    </row>
    <row r="1407" spans="27:28" ht="21" customHeight="1" x14ac:dyDescent="0.55000000000000004">
      <c r="AA1407" s="51">
        <f t="shared" ca="1" si="43"/>
        <v>0</v>
      </c>
      <c r="AB1407" s="51">
        <v>1407</v>
      </c>
    </row>
    <row r="1408" spans="27:28" ht="21" customHeight="1" x14ac:dyDescent="0.55000000000000004">
      <c r="AA1408" s="51">
        <f t="shared" ca="1" si="43"/>
        <v>0</v>
      </c>
      <c r="AB1408" s="51">
        <v>1408</v>
      </c>
    </row>
    <row r="1409" spans="27:28" ht="21" customHeight="1" x14ac:dyDescent="0.55000000000000004">
      <c r="AA1409" s="51">
        <f t="shared" ca="1" si="43"/>
        <v>0</v>
      </c>
      <c r="AB1409" s="51">
        <v>1409</v>
      </c>
    </row>
    <row r="1410" spans="27:28" ht="21" customHeight="1" x14ac:dyDescent="0.55000000000000004">
      <c r="AA1410" s="51">
        <f t="shared" ca="1" si="43"/>
        <v>0</v>
      </c>
      <c r="AB1410" s="51">
        <v>1410</v>
      </c>
    </row>
    <row r="1411" spans="27:28" ht="21" customHeight="1" x14ac:dyDescent="0.55000000000000004">
      <c r="AA1411" s="51">
        <f t="shared" ca="1" si="43"/>
        <v>0</v>
      </c>
      <c r="AB1411" s="51">
        <v>1411</v>
      </c>
    </row>
    <row r="1412" spans="27:28" ht="21" customHeight="1" x14ac:dyDescent="0.55000000000000004">
      <c r="AA1412" s="51">
        <f t="shared" ca="1" si="43"/>
        <v>0</v>
      </c>
      <c r="AB1412" s="51">
        <v>1412</v>
      </c>
    </row>
    <row r="1413" spans="27:28" ht="21" customHeight="1" x14ac:dyDescent="0.55000000000000004">
      <c r="AA1413" s="51">
        <f t="shared" ca="1" si="43"/>
        <v>0</v>
      </c>
      <c r="AB1413" s="51">
        <v>1413</v>
      </c>
    </row>
    <row r="1414" spans="27:28" ht="21" customHeight="1" x14ac:dyDescent="0.55000000000000004">
      <c r="AA1414" s="51">
        <f t="shared" ca="1" si="43"/>
        <v>0</v>
      </c>
      <c r="AB1414" s="51">
        <v>1414</v>
      </c>
    </row>
    <row r="1415" spans="27:28" ht="21" customHeight="1" x14ac:dyDescent="0.55000000000000004">
      <c r="AA1415" s="51">
        <f t="shared" ca="1" si="43"/>
        <v>0</v>
      </c>
      <c r="AB1415" s="51">
        <v>1415</v>
      </c>
    </row>
    <row r="1416" spans="27:28" ht="21" customHeight="1" x14ac:dyDescent="0.55000000000000004">
      <c r="AA1416" s="51">
        <f t="shared" ca="1" si="43"/>
        <v>0</v>
      </c>
      <c r="AB1416" s="51">
        <v>1416</v>
      </c>
    </row>
    <row r="1417" spans="27:28" ht="21" customHeight="1" x14ac:dyDescent="0.55000000000000004">
      <c r="AA1417" s="51">
        <f t="shared" ca="1" si="43"/>
        <v>0</v>
      </c>
      <c r="AB1417" s="51">
        <v>1417</v>
      </c>
    </row>
    <row r="1418" spans="27:28" ht="21" customHeight="1" x14ac:dyDescent="0.55000000000000004">
      <c r="AA1418" s="51">
        <f t="shared" ca="1" si="43"/>
        <v>0</v>
      </c>
      <c r="AB1418" s="51">
        <v>1418</v>
      </c>
    </row>
    <row r="1419" spans="27:28" ht="21" customHeight="1" x14ac:dyDescent="0.55000000000000004">
      <c r="AA1419" s="51">
        <f t="shared" ca="1" si="43"/>
        <v>0</v>
      </c>
      <c r="AB1419" s="51">
        <v>1419</v>
      </c>
    </row>
    <row r="1420" spans="27:28" ht="21" customHeight="1" x14ac:dyDescent="0.55000000000000004">
      <c r="AA1420" s="51">
        <f t="shared" ca="1" si="43"/>
        <v>0</v>
      </c>
      <c r="AB1420" s="51">
        <v>1420</v>
      </c>
    </row>
    <row r="1421" spans="27:28" ht="21" customHeight="1" x14ac:dyDescent="0.55000000000000004">
      <c r="AA1421" s="51">
        <f t="shared" ca="1" si="43"/>
        <v>0</v>
      </c>
      <c r="AB1421" s="51">
        <v>1421</v>
      </c>
    </row>
    <row r="1422" spans="27:28" ht="21" customHeight="1" x14ac:dyDescent="0.55000000000000004">
      <c r="AA1422" s="51">
        <f t="shared" ca="1" si="43"/>
        <v>0</v>
      </c>
      <c r="AB1422" s="51">
        <v>1422</v>
      </c>
    </row>
    <row r="1423" spans="27:28" ht="21" customHeight="1" x14ac:dyDescent="0.55000000000000004">
      <c r="AA1423" s="51">
        <f t="shared" ca="1" si="43"/>
        <v>0</v>
      </c>
      <c r="AB1423" s="51">
        <v>1423</v>
      </c>
    </row>
    <row r="1424" spans="27:28" ht="21" customHeight="1" x14ac:dyDescent="0.55000000000000004">
      <c r="AA1424" s="51">
        <f t="shared" ca="1" si="43"/>
        <v>0</v>
      </c>
      <c r="AB1424" s="51">
        <v>1424</v>
      </c>
    </row>
    <row r="1425" spans="27:28" ht="21" customHeight="1" x14ac:dyDescent="0.55000000000000004">
      <c r="AA1425" s="51">
        <f t="shared" ca="1" si="43"/>
        <v>0</v>
      </c>
      <c r="AB1425" s="51">
        <v>1425</v>
      </c>
    </row>
    <row r="1426" spans="27:28" ht="21" customHeight="1" x14ac:dyDescent="0.55000000000000004">
      <c r="AA1426" s="51">
        <f t="shared" ref="AA1426:AA1489" ca="1" si="44">INDIRECT($W$6&amp;"!"&amp;"B"&amp;ROW(B1426))</f>
        <v>0</v>
      </c>
      <c r="AB1426" s="51">
        <v>1426</v>
      </c>
    </row>
    <row r="1427" spans="27:28" ht="21" customHeight="1" x14ac:dyDescent="0.55000000000000004">
      <c r="AA1427" s="51">
        <f t="shared" ca="1" si="44"/>
        <v>0</v>
      </c>
      <c r="AB1427" s="51">
        <v>1427</v>
      </c>
    </row>
    <row r="1428" spans="27:28" ht="21" customHeight="1" x14ac:dyDescent="0.55000000000000004">
      <c r="AA1428" s="51">
        <f t="shared" ca="1" si="44"/>
        <v>0</v>
      </c>
      <c r="AB1428" s="51">
        <v>1428</v>
      </c>
    </row>
    <row r="1429" spans="27:28" ht="21" customHeight="1" x14ac:dyDescent="0.55000000000000004">
      <c r="AA1429" s="51">
        <f t="shared" ca="1" si="44"/>
        <v>0</v>
      </c>
      <c r="AB1429" s="51">
        <v>1429</v>
      </c>
    </row>
    <row r="1430" spans="27:28" ht="21" customHeight="1" x14ac:dyDescent="0.55000000000000004">
      <c r="AA1430" s="51">
        <f t="shared" ca="1" si="44"/>
        <v>0</v>
      </c>
      <c r="AB1430" s="51">
        <v>1430</v>
      </c>
    </row>
    <row r="1431" spans="27:28" ht="21" customHeight="1" x14ac:dyDescent="0.55000000000000004">
      <c r="AA1431" s="51">
        <f t="shared" ca="1" si="44"/>
        <v>0</v>
      </c>
      <c r="AB1431" s="51">
        <v>1431</v>
      </c>
    </row>
    <row r="1432" spans="27:28" ht="21" customHeight="1" x14ac:dyDescent="0.55000000000000004">
      <c r="AA1432" s="51">
        <f t="shared" ca="1" si="44"/>
        <v>0</v>
      </c>
      <c r="AB1432" s="51">
        <v>1432</v>
      </c>
    </row>
    <row r="1433" spans="27:28" ht="21" customHeight="1" x14ac:dyDescent="0.55000000000000004">
      <c r="AA1433" s="51">
        <f t="shared" ca="1" si="44"/>
        <v>0</v>
      </c>
      <c r="AB1433" s="51">
        <v>1433</v>
      </c>
    </row>
    <row r="1434" spans="27:28" ht="21" customHeight="1" x14ac:dyDescent="0.55000000000000004">
      <c r="AA1434" s="51">
        <f t="shared" ca="1" si="44"/>
        <v>0</v>
      </c>
      <c r="AB1434" s="51">
        <v>1434</v>
      </c>
    </row>
    <row r="1435" spans="27:28" ht="21" customHeight="1" x14ac:dyDescent="0.55000000000000004">
      <c r="AA1435" s="51">
        <f t="shared" ca="1" si="44"/>
        <v>0</v>
      </c>
      <c r="AB1435" s="51">
        <v>1435</v>
      </c>
    </row>
    <row r="1436" spans="27:28" ht="21" customHeight="1" x14ac:dyDescent="0.55000000000000004">
      <c r="AA1436" s="51">
        <f t="shared" ca="1" si="44"/>
        <v>0</v>
      </c>
      <c r="AB1436" s="51">
        <v>1436</v>
      </c>
    </row>
    <row r="1437" spans="27:28" ht="21" customHeight="1" x14ac:dyDescent="0.55000000000000004">
      <c r="AA1437" s="51">
        <f t="shared" ca="1" si="44"/>
        <v>0</v>
      </c>
      <c r="AB1437" s="51">
        <v>1437</v>
      </c>
    </row>
    <row r="1438" spans="27:28" ht="21" customHeight="1" x14ac:dyDescent="0.55000000000000004">
      <c r="AA1438" s="51">
        <f t="shared" ca="1" si="44"/>
        <v>0</v>
      </c>
      <c r="AB1438" s="51">
        <v>1438</v>
      </c>
    </row>
    <row r="1439" spans="27:28" ht="21" customHeight="1" x14ac:dyDescent="0.55000000000000004">
      <c r="AA1439" s="51">
        <f t="shared" ca="1" si="44"/>
        <v>0</v>
      </c>
      <c r="AB1439" s="51">
        <v>1439</v>
      </c>
    </row>
    <row r="1440" spans="27:28" ht="21" customHeight="1" x14ac:dyDescent="0.55000000000000004">
      <c r="AA1440" s="51">
        <f t="shared" ca="1" si="44"/>
        <v>0</v>
      </c>
      <c r="AB1440" s="51">
        <v>1440</v>
      </c>
    </row>
    <row r="1441" spans="27:28" ht="21" customHeight="1" x14ac:dyDescent="0.55000000000000004">
      <c r="AA1441" s="51">
        <f t="shared" ca="1" si="44"/>
        <v>0</v>
      </c>
      <c r="AB1441" s="51">
        <v>1441</v>
      </c>
    </row>
    <row r="1442" spans="27:28" ht="21" customHeight="1" x14ac:dyDescent="0.55000000000000004">
      <c r="AA1442" s="51">
        <f t="shared" ca="1" si="44"/>
        <v>0</v>
      </c>
      <c r="AB1442" s="51">
        <v>1442</v>
      </c>
    </row>
    <row r="1443" spans="27:28" ht="21" customHeight="1" x14ac:dyDescent="0.55000000000000004">
      <c r="AA1443" s="51">
        <f t="shared" ca="1" si="44"/>
        <v>0</v>
      </c>
      <c r="AB1443" s="51">
        <v>1443</v>
      </c>
    </row>
    <row r="1444" spans="27:28" ht="21" customHeight="1" x14ac:dyDescent="0.55000000000000004">
      <c r="AA1444" s="51">
        <f t="shared" ca="1" si="44"/>
        <v>0</v>
      </c>
      <c r="AB1444" s="51">
        <v>1444</v>
      </c>
    </row>
    <row r="1445" spans="27:28" ht="21" customHeight="1" x14ac:dyDescent="0.55000000000000004">
      <c r="AA1445" s="51">
        <f t="shared" ca="1" si="44"/>
        <v>0</v>
      </c>
      <c r="AB1445" s="51">
        <v>1445</v>
      </c>
    </row>
    <row r="1446" spans="27:28" ht="21" customHeight="1" x14ac:dyDescent="0.55000000000000004">
      <c r="AA1446" s="51">
        <f t="shared" ca="1" si="44"/>
        <v>0</v>
      </c>
      <c r="AB1446" s="51">
        <v>1446</v>
      </c>
    </row>
    <row r="1447" spans="27:28" ht="21" customHeight="1" x14ac:dyDescent="0.55000000000000004">
      <c r="AA1447" s="51">
        <f t="shared" ca="1" si="44"/>
        <v>0</v>
      </c>
      <c r="AB1447" s="51">
        <v>1447</v>
      </c>
    </row>
    <row r="1448" spans="27:28" ht="21" customHeight="1" x14ac:dyDescent="0.55000000000000004">
      <c r="AA1448" s="51">
        <f t="shared" ca="1" si="44"/>
        <v>0</v>
      </c>
      <c r="AB1448" s="51">
        <v>1448</v>
      </c>
    </row>
    <row r="1449" spans="27:28" ht="21" customHeight="1" x14ac:dyDescent="0.55000000000000004">
      <c r="AA1449" s="51">
        <f t="shared" ca="1" si="44"/>
        <v>0</v>
      </c>
      <c r="AB1449" s="51">
        <v>1449</v>
      </c>
    </row>
    <row r="1450" spans="27:28" ht="21" customHeight="1" x14ac:dyDescent="0.55000000000000004">
      <c r="AA1450" s="51">
        <f t="shared" ca="1" si="44"/>
        <v>0</v>
      </c>
      <c r="AB1450" s="51">
        <v>1450</v>
      </c>
    </row>
    <row r="1451" spans="27:28" ht="21" customHeight="1" x14ac:dyDescent="0.55000000000000004">
      <c r="AA1451" s="51">
        <f t="shared" ca="1" si="44"/>
        <v>0</v>
      </c>
      <c r="AB1451" s="51">
        <v>1451</v>
      </c>
    </row>
    <row r="1452" spans="27:28" ht="21" customHeight="1" x14ac:dyDescent="0.55000000000000004">
      <c r="AA1452" s="51">
        <f t="shared" ca="1" si="44"/>
        <v>0</v>
      </c>
      <c r="AB1452" s="51">
        <v>1452</v>
      </c>
    </row>
    <row r="1453" spans="27:28" ht="21" customHeight="1" x14ac:dyDescent="0.55000000000000004">
      <c r="AA1453" s="51">
        <f t="shared" ca="1" si="44"/>
        <v>0</v>
      </c>
      <c r="AB1453" s="51">
        <v>1453</v>
      </c>
    </row>
    <row r="1454" spans="27:28" ht="21" customHeight="1" x14ac:dyDescent="0.55000000000000004">
      <c r="AA1454" s="51">
        <f t="shared" ca="1" si="44"/>
        <v>0</v>
      </c>
      <c r="AB1454" s="51">
        <v>1454</v>
      </c>
    </row>
    <row r="1455" spans="27:28" ht="21" customHeight="1" x14ac:dyDescent="0.55000000000000004">
      <c r="AA1455" s="51">
        <f t="shared" ca="1" si="44"/>
        <v>0</v>
      </c>
      <c r="AB1455" s="51">
        <v>1455</v>
      </c>
    </row>
    <row r="1456" spans="27:28" ht="21" customHeight="1" x14ac:dyDescent="0.55000000000000004">
      <c r="AA1456" s="51">
        <f t="shared" ca="1" si="44"/>
        <v>0</v>
      </c>
      <c r="AB1456" s="51">
        <v>1456</v>
      </c>
    </row>
    <row r="1457" spans="27:28" ht="21" customHeight="1" x14ac:dyDescent="0.55000000000000004">
      <c r="AA1457" s="51">
        <f t="shared" ca="1" si="44"/>
        <v>0</v>
      </c>
      <c r="AB1457" s="51">
        <v>1457</v>
      </c>
    </row>
    <row r="1458" spans="27:28" ht="21" customHeight="1" x14ac:dyDescent="0.55000000000000004">
      <c r="AA1458" s="51">
        <f t="shared" ca="1" si="44"/>
        <v>0</v>
      </c>
      <c r="AB1458" s="51">
        <v>1458</v>
      </c>
    </row>
    <row r="1459" spans="27:28" ht="21" customHeight="1" x14ac:dyDescent="0.55000000000000004">
      <c r="AA1459" s="51">
        <f t="shared" ca="1" si="44"/>
        <v>0</v>
      </c>
      <c r="AB1459" s="51">
        <v>1459</v>
      </c>
    </row>
    <row r="1460" spans="27:28" ht="21" customHeight="1" x14ac:dyDescent="0.55000000000000004">
      <c r="AA1460" s="51">
        <f t="shared" ca="1" si="44"/>
        <v>0</v>
      </c>
      <c r="AB1460" s="51">
        <v>1460</v>
      </c>
    </row>
    <row r="1461" spans="27:28" ht="21" customHeight="1" x14ac:dyDescent="0.55000000000000004">
      <c r="AA1461" s="51">
        <f t="shared" ca="1" si="44"/>
        <v>0</v>
      </c>
      <c r="AB1461" s="51">
        <v>1461</v>
      </c>
    </row>
    <row r="1462" spans="27:28" ht="21" customHeight="1" x14ac:dyDescent="0.55000000000000004">
      <c r="AA1462" s="51">
        <f t="shared" ca="1" si="44"/>
        <v>0</v>
      </c>
      <c r="AB1462" s="51">
        <v>1462</v>
      </c>
    </row>
    <row r="1463" spans="27:28" ht="21" customHeight="1" x14ac:dyDescent="0.55000000000000004">
      <c r="AA1463" s="51">
        <f t="shared" ca="1" si="44"/>
        <v>0</v>
      </c>
      <c r="AB1463" s="51">
        <v>1463</v>
      </c>
    </row>
    <row r="1464" spans="27:28" ht="21" customHeight="1" x14ac:dyDescent="0.55000000000000004">
      <c r="AA1464" s="51">
        <f t="shared" ca="1" si="44"/>
        <v>0</v>
      </c>
      <c r="AB1464" s="51">
        <v>1464</v>
      </c>
    </row>
    <row r="1465" spans="27:28" ht="21" customHeight="1" x14ac:dyDescent="0.55000000000000004">
      <c r="AA1465" s="51">
        <f t="shared" ca="1" si="44"/>
        <v>0</v>
      </c>
      <c r="AB1465" s="51">
        <v>1465</v>
      </c>
    </row>
    <row r="1466" spans="27:28" ht="21" customHeight="1" x14ac:dyDescent="0.55000000000000004">
      <c r="AA1466" s="51">
        <f t="shared" ca="1" si="44"/>
        <v>0</v>
      </c>
      <c r="AB1466" s="51">
        <v>1466</v>
      </c>
    </row>
    <row r="1467" spans="27:28" ht="21" customHeight="1" x14ac:dyDescent="0.55000000000000004">
      <c r="AA1467" s="51">
        <f t="shared" ca="1" si="44"/>
        <v>0</v>
      </c>
      <c r="AB1467" s="51">
        <v>1467</v>
      </c>
    </row>
    <row r="1468" spans="27:28" ht="21" customHeight="1" x14ac:dyDescent="0.55000000000000004">
      <c r="AA1468" s="51">
        <f t="shared" ca="1" si="44"/>
        <v>0</v>
      </c>
      <c r="AB1468" s="51">
        <v>1468</v>
      </c>
    </row>
    <row r="1469" spans="27:28" ht="21" customHeight="1" x14ac:dyDescent="0.55000000000000004">
      <c r="AA1469" s="51">
        <f t="shared" ca="1" si="44"/>
        <v>0</v>
      </c>
      <c r="AB1469" s="51">
        <v>1469</v>
      </c>
    </row>
    <row r="1470" spans="27:28" ht="21" customHeight="1" x14ac:dyDescent="0.55000000000000004">
      <c r="AA1470" s="51">
        <f t="shared" ca="1" si="44"/>
        <v>0</v>
      </c>
      <c r="AB1470" s="51">
        <v>1470</v>
      </c>
    </row>
    <row r="1471" spans="27:28" ht="21" customHeight="1" x14ac:dyDescent="0.55000000000000004">
      <c r="AA1471" s="51">
        <f t="shared" ca="1" si="44"/>
        <v>0</v>
      </c>
      <c r="AB1471" s="51">
        <v>1471</v>
      </c>
    </row>
    <row r="1472" spans="27:28" ht="21" customHeight="1" x14ac:dyDescent="0.55000000000000004">
      <c r="AA1472" s="51">
        <f t="shared" ca="1" si="44"/>
        <v>0</v>
      </c>
      <c r="AB1472" s="51">
        <v>1472</v>
      </c>
    </row>
    <row r="1473" spans="27:28" ht="21" customHeight="1" x14ac:dyDescent="0.55000000000000004">
      <c r="AA1473" s="51">
        <f t="shared" ca="1" si="44"/>
        <v>0</v>
      </c>
      <c r="AB1473" s="51">
        <v>1473</v>
      </c>
    </row>
    <row r="1474" spans="27:28" ht="21" customHeight="1" x14ac:dyDescent="0.55000000000000004">
      <c r="AA1474" s="51">
        <f t="shared" ca="1" si="44"/>
        <v>0</v>
      </c>
      <c r="AB1474" s="51">
        <v>1474</v>
      </c>
    </row>
    <row r="1475" spans="27:28" ht="21" customHeight="1" x14ac:dyDescent="0.55000000000000004">
      <c r="AA1475" s="51">
        <f t="shared" ca="1" si="44"/>
        <v>0</v>
      </c>
      <c r="AB1475" s="51">
        <v>1475</v>
      </c>
    </row>
    <row r="1476" spans="27:28" ht="21" customHeight="1" x14ac:dyDescent="0.55000000000000004">
      <c r="AA1476" s="51">
        <f t="shared" ca="1" si="44"/>
        <v>0</v>
      </c>
      <c r="AB1476" s="51">
        <v>1476</v>
      </c>
    </row>
    <row r="1477" spans="27:28" ht="21" customHeight="1" x14ac:dyDescent="0.55000000000000004">
      <c r="AA1477" s="51">
        <f t="shared" ca="1" si="44"/>
        <v>0</v>
      </c>
      <c r="AB1477" s="51">
        <v>1477</v>
      </c>
    </row>
    <row r="1478" spans="27:28" ht="21" customHeight="1" x14ac:dyDescent="0.55000000000000004">
      <c r="AA1478" s="51">
        <f t="shared" ca="1" si="44"/>
        <v>0</v>
      </c>
      <c r="AB1478" s="51">
        <v>1478</v>
      </c>
    </row>
    <row r="1479" spans="27:28" ht="21" customHeight="1" x14ac:dyDescent="0.55000000000000004">
      <c r="AA1479" s="51">
        <f t="shared" ca="1" si="44"/>
        <v>0</v>
      </c>
      <c r="AB1479" s="51">
        <v>1479</v>
      </c>
    </row>
    <row r="1480" spans="27:28" ht="21" customHeight="1" x14ac:dyDescent="0.55000000000000004">
      <c r="AA1480" s="51">
        <f t="shared" ca="1" si="44"/>
        <v>0</v>
      </c>
      <c r="AB1480" s="51">
        <v>1480</v>
      </c>
    </row>
    <row r="1481" spans="27:28" ht="21" customHeight="1" x14ac:dyDescent="0.55000000000000004">
      <c r="AA1481" s="51">
        <f t="shared" ca="1" si="44"/>
        <v>0</v>
      </c>
      <c r="AB1481" s="51">
        <v>1481</v>
      </c>
    </row>
    <row r="1482" spans="27:28" ht="21" customHeight="1" x14ac:dyDescent="0.55000000000000004">
      <c r="AA1482" s="51">
        <f t="shared" ca="1" si="44"/>
        <v>0</v>
      </c>
      <c r="AB1482" s="51">
        <v>1482</v>
      </c>
    </row>
    <row r="1483" spans="27:28" ht="21" customHeight="1" x14ac:dyDescent="0.55000000000000004">
      <c r="AA1483" s="51">
        <f t="shared" ca="1" si="44"/>
        <v>0</v>
      </c>
      <c r="AB1483" s="51">
        <v>1483</v>
      </c>
    </row>
    <row r="1484" spans="27:28" ht="21" customHeight="1" x14ac:dyDescent="0.55000000000000004">
      <c r="AA1484" s="51">
        <f t="shared" ca="1" si="44"/>
        <v>0</v>
      </c>
      <c r="AB1484" s="51">
        <v>1484</v>
      </c>
    </row>
    <row r="1485" spans="27:28" ht="21" customHeight="1" x14ac:dyDescent="0.55000000000000004">
      <c r="AA1485" s="51">
        <f t="shared" ca="1" si="44"/>
        <v>0</v>
      </c>
      <c r="AB1485" s="51">
        <v>1485</v>
      </c>
    </row>
    <row r="1486" spans="27:28" ht="21" customHeight="1" x14ac:dyDescent="0.55000000000000004">
      <c r="AA1486" s="51">
        <f t="shared" ca="1" si="44"/>
        <v>0</v>
      </c>
      <c r="AB1486" s="51">
        <v>1486</v>
      </c>
    </row>
    <row r="1487" spans="27:28" ht="21" customHeight="1" x14ac:dyDescent="0.55000000000000004">
      <c r="AA1487" s="51">
        <f t="shared" ca="1" si="44"/>
        <v>0</v>
      </c>
      <c r="AB1487" s="51">
        <v>1487</v>
      </c>
    </row>
    <row r="1488" spans="27:28" ht="21" customHeight="1" x14ac:dyDescent="0.55000000000000004">
      <c r="AA1488" s="51">
        <f t="shared" ca="1" si="44"/>
        <v>0</v>
      </c>
      <c r="AB1488" s="51">
        <v>1488</v>
      </c>
    </row>
    <row r="1489" spans="27:28" ht="21" customHeight="1" x14ac:dyDescent="0.55000000000000004">
      <c r="AA1489" s="51">
        <f t="shared" ca="1" si="44"/>
        <v>0</v>
      </c>
      <c r="AB1489" s="51">
        <v>1489</v>
      </c>
    </row>
    <row r="1490" spans="27:28" ht="21" customHeight="1" x14ac:dyDescent="0.55000000000000004">
      <c r="AA1490" s="51">
        <f t="shared" ref="AA1490:AA1553" ca="1" si="45">INDIRECT($W$6&amp;"!"&amp;"B"&amp;ROW(B1490))</f>
        <v>0</v>
      </c>
      <c r="AB1490" s="51">
        <v>1490</v>
      </c>
    </row>
    <row r="1491" spans="27:28" ht="21" customHeight="1" x14ac:dyDescent="0.55000000000000004">
      <c r="AA1491" s="51">
        <f t="shared" ca="1" si="45"/>
        <v>0</v>
      </c>
      <c r="AB1491" s="51">
        <v>1491</v>
      </c>
    </row>
    <row r="1492" spans="27:28" ht="21" customHeight="1" x14ac:dyDescent="0.55000000000000004">
      <c r="AA1492" s="51">
        <f t="shared" ca="1" si="45"/>
        <v>0</v>
      </c>
      <c r="AB1492" s="51">
        <v>1492</v>
      </c>
    </row>
    <row r="1493" spans="27:28" ht="21" customHeight="1" x14ac:dyDescent="0.55000000000000004">
      <c r="AA1493" s="51">
        <f t="shared" ca="1" si="45"/>
        <v>0</v>
      </c>
      <c r="AB1493" s="51">
        <v>1493</v>
      </c>
    </row>
    <row r="1494" spans="27:28" ht="21" customHeight="1" x14ac:dyDescent="0.55000000000000004">
      <c r="AA1494" s="51">
        <f t="shared" ca="1" si="45"/>
        <v>0</v>
      </c>
      <c r="AB1494" s="51">
        <v>1494</v>
      </c>
    </row>
    <row r="1495" spans="27:28" ht="21" customHeight="1" x14ac:dyDescent="0.55000000000000004">
      <c r="AA1495" s="51">
        <f t="shared" ca="1" si="45"/>
        <v>0</v>
      </c>
      <c r="AB1495" s="51">
        <v>1495</v>
      </c>
    </row>
    <row r="1496" spans="27:28" ht="21" customHeight="1" x14ac:dyDescent="0.55000000000000004">
      <c r="AA1496" s="51">
        <f t="shared" ca="1" si="45"/>
        <v>0</v>
      </c>
      <c r="AB1496" s="51">
        <v>1496</v>
      </c>
    </row>
    <row r="1497" spans="27:28" ht="21" customHeight="1" x14ac:dyDescent="0.55000000000000004">
      <c r="AA1497" s="51">
        <f t="shared" ca="1" si="45"/>
        <v>0</v>
      </c>
      <c r="AB1497" s="51">
        <v>1497</v>
      </c>
    </row>
    <row r="1498" spans="27:28" ht="21" customHeight="1" x14ac:dyDescent="0.55000000000000004">
      <c r="AA1498" s="51">
        <f t="shared" ca="1" si="45"/>
        <v>0</v>
      </c>
      <c r="AB1498" s="51">
        <v>1498</v>
      </c>
    </row>
    <row r="1499" spans="27:28" ht="21" customHeight="1" x14ac:dyDescent="0.55000000000000004">
      <c r="AA1499" s="51">
        <f t="shared" ca="1" si="45"/>
        <v>0</v>
      </c>
      <c r="AB1499" s="51">
        <v>1499</v>
      </c>
    </row>
    <row r="1500" spans="27:28" ht="21" customHeight="1" x14ac:dyDescent="0.55000000000000004">
      <c r="AA1500" s="51">
        <f t="shared" ca="1" si="45"/>
        <v>0</v>
      </c>
      <c r="AB1500" s="51">
        <v>1500</v>
      </c>
    </row>
    <row r="1501" spans="27:28" ht="21" customHeight="1" x14ac:dyDescent="0.55000000000000004">
      <c r="AA1501" s="51">
        <f t="shared" ca="1" si="45"/>
        <v>0</v>
      </c>
      <c r="AB1501" s="51">
        <v>1501</v>
      </c>
    </row>
    <row r="1502" spans="27:28" ht="21" customHeight="1" x14ac:dyDescent="0.55000000000000004">
      <c r="AA1502" s="51">
        <f t="shared" ca="1" si="45"/>
        <v>0</v>
      </c>
      <c r="AB1502" s="51">
        <v>1502</v>
      </c>
    </row>
    <row r="1503" spans="27:28" ht="21" customHeight="1" x14ac:dyDescent="0.55000000000000004">
      <c r="AA1503" s="51">
        <f t="shared" ca="1" si="45"/>
        <v>0</v>
      </c>
      <c r="AB1503" s="51">
        <v>1503</v>
      </c>
    </row>
    <row r="1504" spans="27:28" ht="21" customHeight="1" x14ac:dyDescent="0.55000000000000004">
      <c r="AA1504" s="51">
        <f t="shared" ca="1" si="45"/>
        <v>0</v>
      </c>
      <c r="AB1504" s="51">
        <v>1504</v>
      </c>
    </row>
    <row r="1505" spans="27:28" ht="21" customHeight="1" x14ac:dyDescent="0.55000000000000004">
      <c r="AA1505" s="51">
        <f t="shared" ca="1" si="45"/>
        <v>0</v>
      </c>
      <c r="AB1505" s="51">
        <v>1505</v>
      </c>
    </row>
    <row r="1506" spans="27:28" ht="21" customHeight="1" x14ac:dyDescent="0.55000000000000004">
      <c r="AA1506" s="51">
        <f t="shared" ca="1" si="45"/>
        <v>0</v>
      </c>
      <c r="AB1506" s="51">
        <v>1506</v>
      </c>
    </row>
    <row r="1507" spans="27:28" ht="21" customHeight="1" x14ac:dyDescent="0.55000000000000004">
      <c r="AA1507" s="51">
        <f t="shared" ca="1" si="45"/>
        <v>0</v>
      </c>
      <c r="AB1507" s="51">
        <v>1507</v>
      </c>
    </row>
    <row r="1508" spans="27:28" ht="21" customHeight="1" x14ac:dyDescent="0.55000000000000004">
      <c r="AA1508" s="51">
        <f t="shared" ca="1" si="45"/>
        <v>0</v>
      </c>
      <c r="AB1508" s="51">
        <v>1508</v>
      </c>
    </row>
    <row r="1509" spans="27:28" ht="21" customHeight="1" x14ac:dyDescent="0.55000000000000004">
      <c r="AA1509" s="51">
        <f t="shared" ca="1" si="45"/>
        <v>0</v>
      </c>
      <c r="AB1509" s="51">
        <v>1509</v>
      </c>
    </row>
    <row r="1510" spans="27:28" ht="21" customHeight="1" x14ac:dyDescent="0.55000000000000004">
      <c r="AA1510" s="51">
        <f t="shared" ca="1" si="45"/>
        <v>0</v>
      </c>
      <c r="AB1510" s="51">
        <v>1510</v>
      </c>
    </row>
    <row r="1511" spans="27:28" ht="21" customHeight="1" x14ac:dyDescent="0.55000000000000004">
      <c r="AA1511" s="51">
        <f t="shared" ca="1" si="45"/>
        <v>0</v>
      </c>
      <c r="AB1511" s="51">
        <v>1511</v>
      </c>
    </row>
    <row r="1512" spans="27:28" ht="21" customHeight="1" x14ac:dyDescent="0.55000000000000004">
      <c r="AA1512" s="51">
        <f t="shared" ca="1" si="45"/>
        <v>0</v>
      </c>
      <c r="AB1512" s="51">
        <v>1512</v>
      </c>
    </row>
    <row r="1513" spans="27:28" ht="21" customHeight="1" x14ac:dyDescent="0.55000000000000004">
      <c r="AA1513" s="51">
        <f t="shared" ca="1" si="45"/>
        <v>0</v>
      </c>
      <c r="AB1513" s="51">
        <v>1513</v>
      </c>
    </row>
    <row r="1514" spans="27:28" ht="21" customHeight="1" x14ac:dyDescent="0.55000000000000004">
      <c r="AA1514" s="51">
        <f t="shared" ca="1" si="45"/>
        <v>0</v>
      </c>
      <c r="AB1514" s="51">
        <v>1514</v>
      </c>
    </row>
    <row r="1515" spans="27:28" ht="21" customHeight="1" x14ac:dyDescent="0.55000000000000004">
      <c r="AA1515" s="51">
        <f t="shared" ca="1" si="45"/>
        <v>0</v>
      </c>
      <c r="AB1515" s="51">
        <v>1515</v>
      </c>
    </row>
    <row r="1516" spans="27:28" ht="21" customHeight="1" x14ac:dyDescent="0.55000000000000004">
      <c r="AA1516" s="51">
        <f t="shared" ca="1" si="45"/>
        <v>0</v>
      </c>
      <c r="AB1516" s="51">
        <v>1516</v>
      </c>
    </row>
    <row r="1517" spans="27:28" ht="21" customHeight="1" x14ac:dyDescent="0.55000000000000004">
      <c r="AA1517" s="51">
        <f t="shared" ca="1" si="45"/>
        <v>0</v>
      </c>
      <c r="AB1517" s="51">
        <v>1517</v>
      </c>
    </row>
    <row r="1518" spans="27:28" ht="21" customHeight="1" x14ac:dyDescent="0.55000000000000004">
      <c r="AA1518" s="51">
        <f t="shared" ca="1" si="45"/>
        <v>0</v>
      </c>
      <c r="AB1518" s="51">
        <v>1518</v>
      </c>
    </row>
    <row r="1519" spans="27:28" ht="21" customHeight="1" x14ac:dyDescent="0.55000000000000004">
      <c r="AA1519" s="51">
        <f t="shared" ca="1" si="45"/>
        <v>0</v>
      </c>
      <c r="AB1519" s="51">
        <v>1519</v>
      </c>
    </row>
    <row r="1520" spans="27:28" ht="21" customHeight="1" x14ac:dyDescent="0.55000000000000004">
      <c r="AA1520" s="51">
        <f t="shared" ca="1" si="45"/>
        <v>0</v>
      </c>
      <c r="AB1520" s="51">
        <v>1520</v>
      </c>
    </row>
    <row r="1521" spans="27:28" ht="21" customHeight="1" x14ac:dyDescent="0.55000000000000004">
      <c r="AA1521" s="51">
        <f t="shared" ca="1" si="45"/>
        <v>0</v>
      </c>
      <c r="AB1521" s="51">
        <v>1521</v>
      </c>
    </row>
    <row r="1522" spans="27:28" ht="21" customHeight="1" x14ac:dyDescent="0.55000000000000004">
      <c r="AA1522" s="51">
        <f t="shared" ca="1" si="45"/>
        <v>0</v>
      </c>
      <c r="AB1522" s="51">
        <v>1522</v>
      </c>
    </row>
    <row r="1523" spans="27:28" ht="21" customHeight="1" x14ac:dyDescent="0.55000000000000004">
      <c r="AA1523" s="51">
        <f t="shared" ca="1" si="45"/>
        <v>0</v>
      </c>
      <c r="AB1523" s="51">
        <v>1523</v>
      </c>
    </row>
    <row r="1524" spans="27:28" ht="21" customHeight="1" x14ac:dyDescent="0.55000000000000004">
      <c r="AA1524" s="51">
        <f t="shared" ca="1" si="45"/>
        <v>0</v>
      </c>
      <c r="AB1524" s="51">
        <v>1524</v>
      </c>
    </row>
    <row r="1525" spans="27:28" ht="21" customHeight="1" x14ac:dyDescent="0.55000000000000004">
      <c r="AA1525" s="51">
        <f t="shared" ca="1" si="45"/>
        <v>0</v>
      </c>
      <c r="AB1525" s="51">
        <v>1525</v>
      </c>
    </row>
    <row r="1526" spans="27:28" ht="21" customHeight="1" x14ac:dyDescent="0.55000000000000004">
      <c r="AA1526" s="51">
        <f t="shared" ca="1" si="45"/>
        <v>0</v>
      </c>
      <c r="AB1526" s="51">
        <v>1526</v>
      </c>
    </row>
    <row r="1527" spans="27:28" ht="21" customHeight="1" x14ac:dyDescent="0.55000000000000004">
      <c r="AA1527" s="51">
        <f t="shared" ca="1" si="45"/>
        <v>0</v>
      </c>
      <c r="AB1527" s="51">
        <v>1527</v>
      </c>
    </row>
    <row r="1528" spans="27:28" ht="21" customHeight="1" x14ac:dyDescent="0.55000000000000004">
      <c r="AA1528" s="51">
        <f t="shared" ca="1" si="45"/>
        <v>0</v>
      </c>
      <c r="AB1528" s="51">
        <v>1528</v>
      </c>
    </row>
    <row r="1529" spans="27:28" ht="21" customHeight="1" x14ac:dyDescent="0.55000000000000004">
      <c r="AA1529" s="51">
        <f t="shared" ca="1" si="45"/>
        <v>0</v>
      </c>
      <c r="AB1529" s="51">
        <v>1529</v>
      </c>
    </row>
    <row r="1530" spans="27:28" ht="21" customHeight="1" x14ac:dyDescent="0.55000000000000004">
      <c r="AA1530" s="51">
        <f t="shared" ca="1" si="45"/>
        <v>0</v>
      </c>
      <c r="AB1530" s="51">
        <v>1530</v>
      </c>
    </row>
    <row r="1531" spans="27:28" ht="21" customHeight="1" x14ac:dyDescent="0.55000000000000004">
      <c r="AA1531" s="51">
        <f t="shared" ca="1" si="45"/>
        <v>0</v>
      </c>
      <c r="AB1531" s="51">
        <v>1531</v>
      </c>
    </row>
    <row r="1532" spans="27:28" ht="21" customHeight="1" x14ac:dyDescent="0.55000000000000004">
      <c r="AA1532" s="51">
        <f t="shared" ca="1" si="45"/>
        <v>0</v>
      </c>
      <c r="AB1532" s="51">
        <v>1532</v>
      </c>
    </row>
    <row r="1533" spans="27:28" ht="21" customHeight="1" x14ac:dyDescent="0.55000000000000004">
      <c r="AA1533" s="51">
        <f t="shared" ca="1" si="45"/>
        <v>0</v>
      </c>
      <c r="AB1533" s="51">
        <v>1533</v>
      </c>
    </row>
    <row r="1534" spans="27:28" ht="21" customHeight="1" x14ac:dyDescent="0.55000000000000004">
      <c r="AA1534" s="51">
        <f t="shared" ca="1" si="45"/>
        <v>0</v>
      </c>
      <c r="AB1534" s="51">
        <v>1534</v>
      </c>
    </row>
    <row r="1535" spans="27:28" ht="21" customHeight="1" x14ac:dyDescent="0.55000000000000004">
      <c r="AA1535" s="51">
        <f t="shared" ca="1" si="45"/>
        <v>0</v>
      </c>
      <c r="AB1535" s="51">
        <v>1535</v>
      </c>
    </row>
    <row r="1536" spans="27:28" ht="21" customHeight="1" x14ac:dyDescent="0.55000000000000004">
      <c r="AA1536" s="51">
        <f t="shared" ca="1" si="45"/>
        <v>0</v>
      </c>
      <c r="AB1536" s="51">
        <v>1536</v>
      </c>
    </row>
    <row r="1537" spans="27:28" ht="21" customHeight="1" x14ac:dyDescent="0.55000000000000004">
      <c r="AA1537" s="51">
        <f t="shared" ca="1" si="45"/>
        <v>0</v>
      </c>
      <c r="AB1537" s="51">
        <v>1537</v>
      </c>
    </row>
    <row r="1538" spans="27:28" ht="21" customHeight="1" x14ac:dyDescent="0.55000000000000004">
      <c r="AA1538" s="51">
        <f t="shared" ca="1" si="45"/>
        <v>0</v>
      </c>
      <c r="AB1538" s="51">
        <v>1538</v>
      </c>
    </row>
    <row r="1539" spans="27:28" ht="21" customHeight="1" x14ac:dyDescent="0.55000000000000004">
      <c r="AA1539" s="51">
        <f t="shared" ca="1" si="45"/>
        <v>0</v>
      </c>
      <c r="AB1539" s="51">
        <v>1539</v>
      </c>
    </row>
    <row r="1540" spans="27:28" ht="21" customHeight="1" x14ac:dyDescent="0.55000000000000004">
      <c r="AA1540" s="51">
        <f t="shared" ca="1" si="45"/>
        <v>0</v>
      </c>
      <c r="AB1540" s="51">
        <v>1540</v>
      </c>
    </row>
    <row r="1541" spans="27:28" ht="21" customHeight="1" x14ac:dyDescent="0.55000000000000004">
      <c r="AA1541" s="51">
        <f t="shared" ca="1" si="45"/>
        <v>0</v>
      </c>
      <c r="AB1541" s="51">
        <v>1541</v>
      </c>
    </row>
    <row r="1542" spans="27:28" ht="21" customHeight="1" x14ac:dyDescent="0.55000000000000004">
      <c r="AA1542" s="51">
        <f t="shared" ca="1" si="45"/>
        <v>0</v>
      </c>
      <c r="AB1542" s="51">
        <v>1542</v>
      </c>
    </row>
    <row r="1543" spans="27:28" ht="21" customHeight="1" x14ac:dyDescent="0.55000000000000004">
      <c r="AA1543" s="51">
        <f t="shared" ca="1" si="45"/>
        <v>0</v>
      </c>
      <c r="AB1543" s="51">
        <v>1543</v>
      </c>
    </row>
    <row r="1544" spans="27:28" ht="21" customHeight="1" x14ac:dyDescent="0.55000000000000004">
      <c r="AA1544" s="51">
        <f t="shared" ca="1" si="45"/>
        <v>0</v>
      </c>
      <c r="AB1544" s="51">
        <v>1544</v>
      </c>
    </row>
    <row r="1545" spans="27:28" ht="21" customHeight="1" x14ac:dyDescent="0.55000000000000004">
      <c r="AA1545" s="51">
        <f t="shared" ca="1" si="45"/>
        <v>0</v>
      </c>
      <c r="AB1545" s="51">
        <v>1545</v>
      </c>
    </row>
    <row r="1546" spans="27:28" ht="21" customHeight="1" x14ac:dyDescent="0.55000000000000004">
      <c r="AA1546" s="51">
        <f t="shared" ca="1" si="45"/>
        <v>0</v>
      </c>
      <c r="AB1546" s="51">
        <v>1546</v>
      </c>
    </row>
    <row r="1547" spans="27:28" ht="21" customHeight="1" x14ac:dyDescent="0.55000000000000004">
      <c r="AA1547" s="51">
        <f t="shared" ca="1" si="45"/>
        <v>0</v>
      </c>
      <c r="AB1547" s="51">
        <v>1547</v>
      </c>
    </row>
    <row r="1548" spans="27:28" ht="21" customHeight="1" x14ac:dyDescent="0.55000000000000004">
      <c r="AA1548" s="51">
        <f t="shared" ca="1" si="45"/>
        <v>0</v>
      </c>
      <c r="AB1548" s="51">
        <v>1548</v>
      </c>
    </row>
    <row r="1549" spans="27:28" ht="21" customHeight="1" x14ac:dyDescent="0.55000000000000004">
      <c r="AA1549" s="51">
        <f t="shared" ca="1" si="45"/>
        <v>0</v>
      </c>
      <c r="AB1549" s="51">
        <v>1549</v>
      </c>
    </row>
    <row r="1550" spans="27:28" ht="21" customHeight="1" x14ac:dyDescent="0.55000000000000004">
      <c r="AA1550" s="51">
        <f t="shared" ca="1" si="45"/>
        <v>0</v>
      </c>
      <c r="AB1550" s="51">
        <v>1550</v>
      </c>
    </row>
    <row r="1551" spans="27:28" ht="21" customHeight="1" x14ac:dyDescent="0.55000000000000004">
      <c r="AA1551" s="51">
        <f t="shared" ca="1" si="45"/>
        <v>0</v>
      </c>
      <c r="AB1551" s="51">
        <v>1551</v>
      </c>
    </row>
    <row r="1552" spans="27:28" ht="21" customHeight="1" x14ac:dyDescent="0.55000000000000004">
      <c r="AA1552" s="51">
        <f t="shared" ca="1" si="45"/>
        <v>0</v>
      </c>
      <c r="AB1552" s="51">
        <v>1552</v>
      </c>
    </row>
    <row r="1553" spans="27:28" ht="21" customHeight="1" x14ac:dyDescent="0.55000000000000004">
      <c r="AA1553" s="51">
        <f t="shared" ca="1" si="45"/>
        <v>0</v>
      </c>
      <c r="AB1553" s="51">
        <v>1553</v>
      </c>
    </row>
    <row r="1554" spans="27:28" ht="21" customHeight="1" x14ac:dyDescent="0.55000000000000004">
      <c r="AA1554" s="51">
        <f t="shared" ref="AA1554:AA1617" ca="1" si="46">INDIRECT($W$6&amp;"!"&amp;"B"&amp;ROW(B1554))</f>
        <v>0</v>
      </c>
      <c r="AB1554" s="51">
        <v>1554</v>
      </c>
    </row>
    <row r="1555" spans="27:28" ht="21" customHeight="1" x14ac:dyDescent="0.55000000000000004">
      <c r="AA1555" s="51">
        <f t="shared" ca="1" si="46"/>
        <v>0</v>
      </c>
      <c r="AB1555" s="51">
        <v>1555</v>
      </c>
    </row>
    <row r="1556" spans="27:28" ht="21" customHeight="1" x14ac:dyDescent="0.55000000000000004">
      <c r="AA1556" s="51">
        <f t="shared" ca="1" si="46"/>
        <v>0</v>
      </c>
      <c r="AB1556" s="51">
        <v>1556</v>
      </c>
    </row>
    <row r="1557" spans="27:28" ht="21" customHeight="1" x14ac:dyDescent="0.55000000000000004">
      <c r="AA1557" s="51">
        <f t="shared" ca="1" si="46"/>
        <v>0</v>
      </c>
      <c r="AB1557" s="51">
        <v>1557</v>
      </c>
    </row>
    <row r="1558" spans="27:28" ht="21" customHeight="1" x14ac:dyDescent="0.55000000000000004">
      <c r="AA1558" s="51">
        <f t="shared" ca="1" si="46"/>
        <v>0</v>
      </c>
      <c r="AB1558" s="51">
        <v>1558</v>
      </c>
    </row>
    <row r="1559" spans="27:28" ht="21" customHeight="1" x14ac:dyDescent="0.55000000000000004">
      <c r="AA1559" s="51">
        <f t="shared" ca="1" si="46"/>
        <v>0</v>
      </c>
      <c r="AB1559" s="51">
        <v>1559</v>
      </c>
    </row>
    <row r="1560" spans="27:28" ht="21" customHeight="1" x14ac:dyDescent="0.55000000000000004">
      <c r="AA1560" s="51">
        <f t="shared" ca="1" si="46"/>
        <v>0</v>
      </c>
      <c r="AB1560" s="51">
        <v>1560</v>
      </c>
    </row>
    <row r="1561" spans="27:28" ht="21" customHeight="1" x14ac:dyDescent="0.55000000000000004">
      <c r="AA1561" s="51">
        <f t="shared" ca="1" si="46"/>
        <v>0</v>
      </c>
      <c r="AB1561" s="51">
        <v>1561</v>
      </c>
    </row>
    <row r="1562" spans="27:28" ht="21" customHeight="1" x14ac:dyDescent="0.55000000000000004">
      <c r="AA1562" s="51">
        <f t="shared" ca="1" si="46"/>
        <v>0</v>
      </c>
      <c r="AB1562" s="51">
        <v>1562</v>
      </c>
    </row>
    <row r="1563" spans="27:28" ht="21" customHeight="1" x14ac:dyDescent="0.55000000000000004">
      <c r="AA1563" s="51">
        <f t="shared" ca="1" si="46"/>
        <v>0</v>
      </c>
      <c r="AB1563" s="51">
        <v>1563</v>
      </c>
    </row>
    <row r="1564" spans="27:28" ht="21" customHeight="1" x14ac:dyDescent="0.55000000000000004">
      <c r="AA1564" s="51">
        <f t="shared" ca="1" si="46"/>
        <v>0</v>
      </c>
      <c r="AB1564" s="51">
        <v>1564</v>
      </c>
    </row>
    <row r="1565" spans="27:28" ht="21" customHeight="1" x14ac:dyDescent="0.55000000000000004">
      <c r="AA1565" s="51">
        <f t="shared" ca="1" si="46"/>
        <v>0</v>
      </c>
      <c r="AB1565" s="51">
        <v>1565</v>
      </c>
    </row>
    <row r="1566" spans="27:28" ht="21" customHeight="1" x14ac:dyDescent="0.55000000000000004">
      <c r="AA1566" s="51">
        <f t="shared" ca="1" si="46"/>
        <v>0</v>
      </c>
      <c r="AB1566" s="51">
        <v>1566</v>
      </c>
    </row>
    <row r="1567" spans="27:28" ht="21" customHeight="1" x14ac:dyDescent="0.55000000000000004">
      <c r="AA1567" s="51">
        <f t="shared" ca="1" si="46"/>
        <v>0</v>
      </c>
      <c r="AB1567" s="51">
        <v>1567</v>
      </c>
    </row>
    <row r="1568" spans="27:28" ht="21" customHeight="1" x14ac:dyDescent="0.55000000000000004">
      <c r="AA1568" s="51">
        <f t="shared" ca="1" si="46"/>
        <v>0</v>
      </c>
      <c r="AB1568" s="51">
        <v>1568</v>
      </c>
    </row>
    <row r="1569" spans="27:28" ht="21" customHeight="1" x14ac:dyDescent="0.55000000000000004">
      <c r="AA1569" s="51">
        <f t="shared" ca="1" si="46"/>
        <v>0</v>
      </c>
      <c r="AB1569" s="51">
        <v>1569</v>
      </c>
    </row>
    <row r="1570" spans="27:28" ht="21" customHeight="1" x14ac:dyDescent="0.55000000000000004">
      <c r="AA1570" s="51">
        <f t="shared" ca="1" si="46"/>
        <v>0</v>
      </c>
      <c r="AB1570" s="51">
        <v>1570</v>
      </c>
    </row>
    <row r="1571" spans="27:28" ht="21" customHeight="1" x14ac:dyDescent="0.55000000000000004">
      <c r="AA1571" s="51">
        <f t="shared" ca="1" si="46"/>
        <v>0</v>
      </c>
      <c r="AB1571" s="51">
        <v>1571</v>
      </c>
    </row>
    <row r="1572" spans="27:28" ht="21" customHeight="1" x14ac:dyDescent="0.55000000000000004">
      <c r="AA1572" s="51">
        <f t="shared" ca="1" si="46"/>
        <v>0</v>
      </c>
      <c r="AB1572" s="51">
        <v>1572</v>
      </c>
    </row>
    <row r="1573" spans="27:28" ht="21" customHeight="1" x14ac:dyDescent="0.55000000000000004">
      <c r="AA1573" s="51">
        <f t="shared" ca="1" si="46"/>
        <v>0</v>
      </c>
      <c r="AB1573" s="51">
        <v>1573</v>
      </c>
    </row>
    <row r="1574" spans="27:28" ht="21" customHeight="1" x14ac:dyDescent="0.55000000000000004">
      <c r="AA1574" s="51">
        <f t="shared" ca="1" si="46"/>
        <v>0</v>
      </c>
      <c r="AB1574" s="51">
        <v>1574</v>
      </c>
    </row>
    <row r="1575" spans="27:28" ht="21" customHeight="1" x14ac:dyDescent="0.55000000000000004">
      <c r="AA1575" s="51">
        <f t="shared" ca="1" si="46"/>
        <v>0</v>
      </c>
      <c r="AB1575" s="51">
        <v>1575</v>
      </c>
    </row>
    <row r="1576" spans="27:28" ht="21" customHeight="1" x14ac:dyDescent="0.55000000000000004">
      <c r="AA1576" s="51">
        <f t="shared" ca="1" si="46"/>
        <v>0</v>
      </c>
      <c r="AB1576" s="51">
        <v>1576</v>
      </c>
    </row>
    <row r="1577" spans="27:28" ht="21" customHeight="1" x14ac:dyDescent="0.55000000000000004">
      <c r="AA1577" s="51">
        <f t="shared" ca="1" si="46"/>
        <v>0</v>
      </c>
      <c r="AB1577" s="51">
        <v>1577</v>
      </c>
    </row>
    <row r="1578" spans="27:28" ht="21" customHeight="1" x14ac:dyDescent="0.55000000000000004">
      <c r="AA1578" s="51">
        <f t="shared" ca="1" si="46"/>
        <v>0</v>
      </c>
      <c r="AB1578" s="51">
        <v>1578</v>
      </c>
    </row>
    <row r="1579" spans="27:28" ht="21" customHeight="1" x14ac:dyDescent="0.55000000000000004">
      <c r="AA1579" s="51">
        <f t="shared" ca="1" si="46"/>
        <v>0</v>
      </c>
      <c r="AB1579" s="51">
        <v>1579</v>
      </c>
    </row>
    <row r="1580" spans="27:28" ht="21" customHeight="1" x14ac:dyDescent="0.55000000000000004">
      <c r="AA1580" s="51">
        <f t="shared" ca="1" si="46"/>
        <v>0</v>
      </c>
      <c r="AB1580" s="51">
        <v>1580</v>
      </c>
    </row>
    <row r="1581" spans="27:28" ht="21" customHeight="1" x14ac:dyDescent="0.55000000000000004">
      <c r="AA1581" s="51">
        <f t="shared" ca="1" si="46"/>
        <v>0</v>
      </c>
      <c r="AB1581" s="51">
        <v>1581</v>
      </c>
    </row>
    <row r="1582" spans="27:28" ht="21" customHeight="1" x14ac:dyDescent="0.55000000000000004">
      <c r="AA1582" s="51">
        <f t="shared" ca="1" si="46"/>
        <v>0</v>
      </c>
      <c r="AB1582" s="51">
        <v>1582</v>
      </c>
    </row>
    <row r="1583" spans="27:28" ht="21" customHeight="1" x14ac:dyDescent="0.55000000000000004">
      <c r="AA1583" s="51">
        <f t="shared" ca="1" si="46"/>
        <v>0</v>
      </c>
      <c r="AB1583" s="51">
        <v>1583</v>
      </c>
    </row>
    <row r="1584" spans="27:28" ht="21" customHeight="1" x14ac:dyDescent="0.55000000000000004">
      <c r="AA1584" s="51">
        <f t="shared" ca="1" si="46"/>
        <v>0</v>
      </c>
      <c r="AB1584" s="51">
        <v>1584</v>
      </c>
    </row>
    <row r="1585" spans="27:28" ht="21" customHeight="1" x14ac:dyDescent="0.55000000000000004">
      <c r="AA1585" s="51">
        <f t="shared" ca="1" si="46"/>
        <v>0</v>
      </c>
      <c r="AB1585" s="51">
        <v>1585</v>
      </c>
    </row>
    <row r="1586" spans="27:28" ht="21" customHeight="1" x14ac:dyDescent="0.55000000000000004">
      <c r="AA1586" s="51">
        <f t="shared" ca="1" si="46"/>
        <v>0</v>
      </c>
      <c r="AB1586" s="51">
        <v>1586</v>
      </c>
    </row>
    <row r="1587" spans="27:28" ht="21" customHeight="1" x14ac:dyDescent="0.55000000000000004">
      <c r="AA1587" s="51">
        <f t="shared" ca="1" si="46"/>
        <v>0</v>
      </c>
      <c r="AB1587" s="51">
        <v>1587</v>
      </c>
    </row>
    <row r="1588" spans="27:28" ht="21" customHeight="1" x14ac:dyDescent="0.55000000000000004">
      <c r="AA1588" s="51">
        <f t="shared" ca="1" si="46"/>
        <v>0</v>
      </c>
      <c r="AB1588" s="51">
        <v>1588</v>
      </c>
    </row>
    <row r="1589" spans="27:28" ht="21" customHeight="1" x14ac:dyDescent="0.55000000000000004">
      <c r="AA1589" s="51">
        <f t="shared" ca="1" si="46"/>
        <v>0</v>
      </c>
      <c r="AB1589" s="51">
        <v>1589</v>
      </c>
    </row>
    <row r="1590" spans="27:28" ht="21" customHeight="1" x14ac:dyDescent="0.55000000000000004">
      <c r="AA1590" s="51">
        <f t="shared" ca="1" si="46"/>
        <v>0</v>
      </c>
      <c r="AB1590" s="51">
        <v>1590</v>
      </c>
    </row>
    <row r="1591" spans="27:28" ht="21" customHeight="1" x14ac:dyDescent="0.55000000000000004">
      <c r="AA1591" s="51">
        <f t="shared" ca="1" si="46"/>
        <v>0</v>
      </c>
      <c r="AB1591" s="51">
        <v>1591</v>
      </c>
    </row>
    <row r="1592" spans="27:28" ht="21" customHeight="1" x14ac:dyDescent="0.55000000000000004">
      <c r="AA1592" s="51">
        <f t="shared" ca="1" si="46"/>
        <v>0</v>
      </c>
      <c r="AB1592" s="51">
        <v>1592</v>
      </c>
    </row>
    <row r="1593" spans="27:28" ht="21" customHeight="1" x14ac:dyDescent="0.55000000000000004">
      <c r="AA1593" s="51">
        <f t="shared" ca="1" si="46"/>
        <v>0</v>
      </c>
      <c r="AB1593" s="51">
        <v>1593</v>
      </c>
    </row>
    <row r="1594" spans="27:28" ht="21" customHeight="1" x14ac:dyDescent="0.55000000000000004">
      <c r="AA1594" s="51">
        <f t="shared" ca="1" si="46"/>
        <v>0</v>
      </c>
      <c r="AB1594" s="51">
        <v>1594</v>
      </c>
    </row>
    <row r="1595" spans="27:28" ht="21" customHeight="1" x14ac:dyDescent="0.55000000000000004">
      <c r="AA1595" s="51">
        <f t="shared" ca="1" si="46"/>
        <v>0</v>
      </c>
      <c r="AB1595" s="51">
        <v>1595</v>
      </c>
    </row>
    <row r="1596" spans="27:28" ht="21" customHeight="1" x14ac:dyDescent="0.55000000000000004">
      <c r="AA1596" s="51">
        <f t="shared" ca="1" si="46"/>
        <v>0</v>
      </c>
      <c r="AB1596" s="51">
        <v>1596</v>
      </c>
    </row>
    <row r="1597" spans="27:28" ht="21" customHeight="1" x14ac:dyDescent="0.55000000000000004">
      <c r="AA1597" s="51">
        <f t="shared" ca="1" si="46"/>
        <v>0</v>
      </c>
      <c r="AB1597" s="51">
        <v>1597</v>
      </c>
    </row>
    <row r="1598" spans="27:28" ht="21" customHeight="1" x14ac:dyDescent="0.55000000000000004">
      <c r="AA1598" s="51">
        <f t="shared" ca="1" si="46"/>
        <v>0</v>
      </c>
      <c r="AB1598" s="51">
        <v>1598</v>
      </c>
    </row>
    <row r="1599" spans="27:28" ht="21" customHeight="1" x14ac:dyDescent="0.55000000000000004">
      <c r="AA1599" s="51">
        <f t="shared" ca="1" si="46"/>
        <v>0</v>
      </c>
      <c r="AB1599" s="51">
        <v>1599</v>
      </c>
    </row>
    <row r="1600" spans="27:28" ht="21" customHeight="1" x14ac:dyDescent="0.55000000000000004">
      <c r="AA1600" s="51">
        <f t="shared" ca="1" si="46"/>
        <v>0</v>
      </c>
      <c r="AB1600" s="51">
        <v>1600</v>
      </c>
    </row>
    <row r="1601" spans="27:28" ht="21" customHeight="1" x14ac:dyDescent="0.55000000000000004">
      <c r="AA1601" s="51">
        <f t="shared" ca="1" si="46"/>
        <v>0</v>
      </c>
      <c r="AB1601" s="51">
        <v>1601</v>
      </c>
    </row>
    <row r="1602" spans="27:28" ht="21" customHeight="1" x14ac:dyDescent="0.55000000000000004">
      <c r="AA1602" s="51">
        <f t="shared" ca="1" si="46"/>
        <v>0</v>
      </c>
      <c r="AB1602" s="51">
        <v>1602</v>
      </c>
    </row>
    <row r="1603" spans="27:28" ht="21" customHeight="1" x14ac:dyDescent="0.55000000000000004">
      <c r="AA1603" s="51">
        <f t="shared" ca="1" si="46"/>
        <v>0</v>
      </c>
      <c r="AB1603" s="51">
        <v>1603</v>
      </c>
    </row>
    <row r="1604" spans="27:28" ht="21" customHeight="1" x14ac:dyDescent="0.55000000000000004">
      <c r="AA1604" s="51">
        <f t="shared" ca="1" si="46"/>
        <v>0</v>
      </c>
      <c r="AB1604" s="51">
        <v>1604</v>
      </c>
    </row>
    <row r="1605" spans="27:28" ht="21" customHeight="1" x14ac:dyDescent="0.55000000000000004">
      <c r="AA1605" s="51">
        <f t="shared" ca="1" si="46"/>
        <v>0</v>
      </c>
      <c r="AB1605" s="51">
        <v>1605</v>
      </c>
    </row>
    <row r="1606" spans="27:28" ht="21" customHeight="1" x14ac:dyDescent="0.55000000000000004">
      <c r="AA1606" s="51">
        <f t="shared" ca="1" si="46"/>
        <v>0</v>
      </c>
      <c r="AB1606" s="51">
        <v>1606</v>
      </c>
    </row>
    <row r="1607" spans="27:28" ht="21" customHeight="1" x14ac:dyDescent="0.55000000000000004">
      <c r="AA1607" s="51">
        <f t="shared" ca="1" si="46"/>
        <v>0</v>
      </c>
      <c r="AB1607" s="51">
        <v>1607</v>
      </c>
    </row>
    <row r="1608" spans="27:28" ht="21" customHeight="1" x14ac:dyDescent="0.55000000000000004">
      <c r="AA1608" s="51">
        <f t="shared" ca="1" si="46"/>
        <v>0</v>
      </c>
      <c r="AB1608" s="51">
        <v>1608</v>
      </c>
    </row>
    <row r="1609" spans="27:28" ht="21" customHeight="1" x14ac:dyDescent="0.55000000000000004">
      <c r="AA1609" s="51">
        <f t="shared" ca="1" si="46"/>
        <v>0</v>
      </c>
      <c r="AB1609" s="51">
        <v>1609</v>
      </c>
    </row>
    <row r="1610" spans="27:28" ht="21" customHeight="1" x14ac:dyDescent="0.55000000000000004">
      <c r="AA1610" s="51">
        <f t="shared" ca="1" si="46"/>
        <v>0</v>
      </c>
      <c r="AB1610" s="51">
        <v>1610</v>
      </c>
    </row>
    <row r="1611" spans="27:28" ht="21" customHeight="1" x14ac:dyDescent="0.55000000000000004">
      <c r="AA1611" s="51">
        <f t="shared" ca="1" si="46"/>
        <v>0</v>
      </c>
      <c r="AB1611" s="51">
        <v>1611</v>
      </c>
    </row>
    <row r="1612" spans="27:28" ht="21" customHeight="1" x14ac:dyDescent="0.55000000000000004">
      <c r="AA1612" s="51">
        <f t="shared" ca="1" si="46"/>
        <v>0</v>
      </c>
      <c r="AB1612" s="51">
        <v>1612</v>
      </c>
    </row>
    <row r="1613" spans="27:28" ht="21" customHeight="1" x14ac:dyDescent="0.55000000000000004">
      <c r="AA1613" s="51">
        <f t="shared" ca="1" si="46"/>
        <v>0</v>
      </c>
      <c r="AB1613" s="51">
        <v>1613</v>
      </c>
    </row>
    <row r="1614" spans="27:28" ht="21" customHeight="1" x14ac:dyDescent="0.55000000000000004">
      <c r="AA1614" s="51">
        <f t="shared" ca="1" si="46"/>
        <v>0</v>
      </c>
      <c r="AB1614" s="51">
        <v>1614</v>
      </c>
    </row>
    <row r="1615" spans="27:28" ht="21" customHeight="1" x14ac:dyDescent="0.55000000000000004">
      <c r="AA1615" s="51">
        <f t="shared" ca="1" si="46"/>
        <v>0</v>
      </c>
      <c r="AB1615" s="51">
        <v>1615</v>
      </c>
    </row>
    <row r="1616" spans="27:28" ht="21" customHeight="1" x14ac:dyDescent="0.55000000000000004">
      <c r="AA1616" s="51">
        <f t="shared" ca="1" si="46"/>
        <v>0</v>
      </c>
      <c r="AB1616" s="51">
        <v>1616</v>
      </c>
    </row>
    <row r="1617" spans="27:28" ht="21" customHeight="1" x14ac:dyDescent="0.55000000000000004">
      <c r="AA1617" s="51">
        <f t="shared" ca="1" si="46"/>
        <v>0</v>
      </c>
      <c r="AB1617" s="51">
        <v>1617</v>
      </c>
    </row>
    <row r="1618" spans="27:28" ht="21" customHeight="1" x14ac:dyDescent="0.55000000000000004">
      <c r="AA1618" s="51">
        <f t="shared" ref="AA1618:AA1681" ca="1" si="47">INDIRECT($W$6&amp;"!"&amp;"B"&amp;ROW(B1618))</f>
        <v>0</v>
      </c>
      <c r="AB1618" s="51">
        <v>1618</v>
      </c>
    </row>
    <row r="1619" spans="27:28" ht="21" customHeight="1" x14ac:dyDescent="0.55000000000000004">
      <c r="AA1619" s="51">
        <f t="shared" ca="1" si="47"/>
        <v>0</v>
      </c>
      <c r="AB1619" s="51">
        <v>1619</v>
      </c>
    </row>
    <row r="1620" spans="27:28" ht="21" customHeight="1" x14ac:dyDescent="0.55000000000000004">
      <c r="AA1620" s="51">
        <f t="shared" ca="1" si="47"/>
        <v>0</v>
      </c>
      <c r="AB1620" s="51">
        <v>1620</v>
      </c>
    </row>
    <row r="1621" spans="27:28" ht="21" customHeight="1" x14ac:dyDescent="0.55000000000000004">
      <c r="AA1621" s="51">
        <f t="shared" ca="1" si="47"/>
        <v>0</v>
      </c>
      <c r="AB1621" s="51">
        <v>1621</v>
      </c>
    </row>
    <row r="1622" spans="27:28" ht="21" customHeight="1" x14ac:dyDescent="0.55000000000000004">
      <c r="AA1622" s="51">
        <f t="shared" ca="1" si="47"/>
        <v>0</v>
      </c>
      <c r="AB1622" s="51">
        <v>1622</v>
      </c>
    </row>
    <row r="1623" spans="27:28" ht="21" customHeight="1" x14ac:dyDescent="0.55000000000000004">
      <c r="AA1623" s="51">
        <f t="shared" ca="1" si="47"/>
        <v>0</v>
      </c>
      <c r="AB1623" s="51">
        <v>1623</v>
      </c>
    </row>
    <row r="1624" spans="27:28" ht="21" customHeight="1" x14ac:dyDescent="0.55000000000000004">
      <c r="AA1624" s="51">
        <f t="shared" ca="1" si="47"/>
        <v>0</v>
      </c>
      <c r="AB1624" s="51">
        <v>1624</v>
      </c>
    </row>
    <row r="1625" spans="27:28" ht="21" customHeight="1" x14ac:dyDescent="0.55000000000000004">
      <c r="AA1625" s="51">
        <f t="shared" ca="1" si="47"/>
        <v>0</v>
      </c>
      <c r="AB1625" s="51">
        <v>1625</v>
      </c>
    </row>
    <row r="1626" spans="27:28" ht="21" customHeight="1" x14ac:dyDescent="0.55000000000000004">
      <c r="AA1626" s="51">
        <f t="shared" ca="1" si="47"/>
        <v>0</v>
      </c>
      <c r="AB1626" s="51">
        <v>1626</v>
      </c>
    </row>
    <row r="1627" spans="27:28" ht="21" customHeight="1" x14ac:dyDescent="0.55000000000000004">
      <c r="AA1627" s="51">
        <f t="shared" ca="1" si="47"/>
        <v>0</v>
      </c>
      <c r="AB1627" s="51">
        <v>1627</v>
      </c>
    </row>
    <row r="1628" spans="27:28" ht="21" customHeight="1" x14ac:dyDescent="0.55000000000000004">
      <c r="AA1628" s="51">
        <f t="shared" ca="1" si="47"/>
        <v>0</v>
      </c>
      <c r="AB1628" s="51">
        <v>1628</v>
      </c>
    </row>
    <row r="1629" spans="27:28" ht="21" customHeight="1" x14ac:dyDescent="0.55000000000000004">
      <c r="AA1629" s="51">
        <f t="shared" ca="1" si="47"/>
        <v>0</v>
      </c>
      <c r="AB1629" s="51">
        <v>1629</v>
      </c>
    </row>
    <row r="1630" spans="27:28" ht="21" customHeight="1" x14ac:dyDescent="0.55000000000000004">
      <c r="AA1630" s="51">
        <f t="shared" ca="1" si="47"/>
        <v>0</v>
      </c>
      <c r="AB1630" s="51">
        <v>1630</v>
      </c>
    </row>
    <row r="1631" spans="27:28" ht="21" customHeight="1" x14ac:dyDescent="0.55000000000000004">
      <c r="AA1631" s="51">
        <f t="shared" ca="1" si="47"/>
        <v>0</v>
      </c>
      <c r="AB1631" s="51">
        <v>1631</v>
      </c>
    </row>
    <row r="1632" spans="27:28" ht="21" customHeight="1" x14ac:dyDescent="0.55000000000000004">
      <c r="AA1632" s="51">
        <f t="shared" ca="1" si="47"/>
        <v>0</v>
      </c>
      <c r="AB1632" s="51">
        <v>1632</v>
      </c>
    </row>
    <row r="1633" spans="27:28" ht="21" customHeight="1" x14ac:dyDescent="0.55000000000000004">
      <c r="AA1633" s="51">
        <f t="shared" ca="1" si="47"/>
        <v>0</v>
      </c>
      <c r="AB1633" s="51">
        <v>1633</v>
      </c>
    </row>
    <row r="1634" spans="27:28" ht="21" customHeight="1" x14ac:dyDescent="0.55000000000000004">
      <c r="AA1634" s="51">
        <f t="shared" ca="1" si="47"/>
        <v>0</v>
      </c>
      <c r="AB1634" s="51">
        <v>1634</v>
      </c>
    </row>
    <row r="1635" spans="27:28" ht="21" customHeight="1" x14ac:dyDescent="0.55000000000000004">
      <c r="AA1635" s="51">
        <f t="shared" ca="1" si="47"/>
        <v>0</v>
      </c>
      <c r="AB1635" s="51">
        <v>1635</v>
      </c>
    </row>
    <row r="1636" spans="27:28" ht="21" customHeight="1" x14ac:dyDescent="0.55000000000000004">
      <c r="AA1636" s="51">
        <f t="shared" ca="1" si="47"/>
        <v>0</v>
      </c>
      <c r="AB1636" s="51">
        <v>1636</v>
      </c>
    </row>
    <row r="1637" spans="27:28" ht="21" customHeight="1" x14ac:dyDescent="0.55000000000000004">
      <c r="AA1637" s="51">
        <f t="shared" ca="1" si="47"/>
        <v>0</v>
      </c>
      <c r="AB1637" s="51">
        <v>1637</v>
      </c>
    </row>
    <row r="1638" spans="27:28" ht="21" customHeight="1" x14ac:dyDescent="0.55000000000000004">
      <c r="AA1638" s="51">
        <f t="shared" ca="1" si="47"/>
        <v>0</v>
      </c>
      <c r="AB1638" s="51">
        <v>1638</v>
      </c>
    </row>
    <row r="1639" spans="27:28" ht="21" customHeight="1" x14ac:dyDescent="0.55000000000000004">
      <c r="AA1639" s="51">
        <f t="shared" ca="1" si="47"/>
        <v>0</v>
      </c>
      <c r="AB1639" s="51">
        <v>1639</v>
      </c>
    </row>
    <row r="1640" spans="27:28" ht="21" customHeight="1" x14ac:dyDescent="0.55000000000000004">
      <c r="AA1640" s="51">
        <f t="shared" ca="1" si="47"/>
        <v>0</v>
      </c>
      <c r="AB1640" s="51">
        <v>1640</v>
      </c>
    </row>
    <row r="1641" spans="27:28" ht="21" customHeight="1" x14ac:dyDescent="0.55000000000000004">
      <c r="AA1641" s="51">
        <f t="shared" ca="1" si="47"/>
        <v>0</v>
      </c>
      <c r="AB1641" s="51">
        <v>1641</v>
      </c>
    </row>
    <row r="1642" spans="27:28" ht="21" customHeight="1" x14ac:dyDescent="0.55000000000000004">
      <c r="AA1642" s="51">
        <f t="shared" ca="1" si="47"/>
        <v>0</v>
      </c>
      <c r="AB1642" s="51">
        <v>1642</v>
      </c>
    </row>
    <row r="1643" spans="27:28" ht="21" customHeight="1" x14ac:dyDescent="0.55000000000000004">
      <c r="AA1643" s="51">
        <f t="shared" ca="1" si="47"/>
        <v>0</v>
      </c>
      <c r="AB1643" s="51">
        <v>1643</v>
      </c>
    </row>
    <row r="1644" spans="27:28" ht="21" customHeight="1" x14ac:dyDescent="0.55000000000000004">
      <c r="AA1644" s="51">
        <f t="shared" ca="1" si="47"/>
        <v>0</v>
      </c>
      <c r="AB1644" s="51">
        <v>1644</v>
      </c>
    </row>
    <row r="1645" spans="27:28" ht="21" customHeight="1" x14ac:dyDescent="0.55000000000000004">
      <c r="AA1645" s="51">
        <f t="shared" ca="1" si="47"/>
        <v>0</v>
      </c>
      <c r="AB1645" s="51">
        <v>1645</v>
      </c>
    </row>
    <row r="1646" spans="27:28" ht="21" customHeight="1" x14ac:dyDescent="0.55000000000000004">
      <c r="AA1646" s="51">
        <f t="shared" ca="1" si="47"/>
        <v>0</v>
      </c>
      <c r="AB1646" s="51">
        <v>1646</v>
      </c>
    </row>
    <row r="1647" spans="27:28" ht="21" customHeight="1" x14ac:dyDescent="0.55000000000000004">
      <c r="AA1647" s="51">
        <f t="shared" ca="1" si="47"/>
        <v>0</v>
      </c>
      <c r="AB1647" s="51">
        <v>1647</v>
      </c>
    </row>
    <row r="1648" spans="27:28" ht="21" customHeight="1" x14ac:dyDescent="0.55000000000000004">
      <c r="AA1648" s="51">
        <f t="shared" ca="1" si="47"/>
        <v>0</v>
      </c>
      <c r="AB1648" s="51">
        <v>1648</v>
      </c>
    </row>
    <row r="1649" spans="27:28" ht="21" customHeight="1" x14ac:dyDescent="0.55000000000000004">
      <c r="AA1649" s="51">
        <f t="shared" ca="1" si="47"/>
        <v>0</v>
      </c>
      <c r="AB1649" s="51">
        <v>1649</v>
      </c>
    </row>
    <row r="1650" spans="27:28" ht="21" customHeight="1" x14ac:dyDescent="0.55000000000000004">
      <c r="AA1650" s="51">
        <f t="shared" ca="1" si="47"/>
        <v>0</v>
      </c>
      <c r="AB1650" s="51">
        <v>1650</v>
      </c>
    </row>
    <row r="1651" spans="27:28" ht="21" customHeight="1" x14ac:dyDescent="0.55000000000000004">
      <c r="AA1651" s="51">
        <f t="shared" ca="1" si="47"/>
        <v>0</v>
      </c>
      <c r="AB1651" s="51">
        <v>1651</v>
      </c>
    </row>
    <row r="1652" spans="27:28" ht="21" customHeight="1" x14ac:dyDescent="0.55000000000000004">
      <c r="AA1652" s="51">
        <f t="shared" ca="1" si="47"/>
        <v>0</v>
      </c>
      <c r="AB1652" s="51">
        <v>1652</v>
      </c>
    </row>
    <row r="1653" spans="27:28" ht="21" customHeight="1" x14ac:dyDescent="0.55000000000000004">
      <c r="AA1653" s="51">
        <f t="shared" ca="1" si="47"/>
        <v>0</v>
      </c>
      <c r="AB1653" s="51">
        <v>1653</v>
      </c>
    </row>
    <row r="1654" spans="27:28" ht="21" customHeight="1" x14ac:dyDescent="0.55000000000000004">
      <c r="AA1654" s="51">
        <f t="shared" ca="1" si="47"/>
        <v>0</v>
      </c>
      <c r="AB1654" s="51">
        <v>1654</v>
      </c>
    </row>
    <row r="1655" spans="27:28" ht="21" customHeight="1" x14ac:dyDescent="0.55000000000000004">
      <c r="AA1655" s="51">
        <f t="shared" ca="1" si="47"/>
        <v>0</v>
      </c>
      <c r="AB1655" s="51">
        <v>1655</v>
      </c>
    </row>
    <row r="1656" spans="27:28" ht="21" customHeight="1" x14ac:dyDescent="0.55000000000000004">
      <c r="AA1656" s="51">
        <f t="shared" ca="1" si="47"/>
        <v>0</v>
      </c>
      <c r="AB1656" s="51">
        <v>1656</v>
      </c>
    </row>
    <row r="1657" spans="27:28" ht="21" customHeight="1" x14ac:dyDescent="0.55000000000000004">
      <c r="AA1657" s="51">
        <f t="shared" ca="1" si="47"/>
        <v>0</v>
      </c>
      <c r="AB1657" s="51">
        <v>1657</v>
      </c>
    </row>
    <row r="1658" spans="27:28" ht="21" customHeight="1" x14ac:dyDescent="0.55000000000000004">
      <c r="AA1658" s="51">
        <f t="shared" ca="1" si="47"/>
        <v>0</v>
      </c>
      <c r="AB1658" s="51">
        <v>1658</v>
      </c>
    </row>
    <row r="1659" spans="27:28" ht="21" customHeight="1" x14ac:dyDescent="0.55000000000000004">
      <c r="AA1659" s="51">
        <f t="shared" ca="1" si="47"/>
        <v>0</v>
      </c>
      <c r="AB1659" s="51">
        <v>1659</v>
      </c>
    </row>
    <row r="1660" spans="27:28" ht="21" customHeight="1" x14ac:dyDescent="0.55000000000000004">
      <c r="AA1660" s="51">
        <f t="shared" ca="1" si="47"/>
        <v>0</v>
      </c>
      <c r="AB1660" s="51">
        <v>1660</v>
      </c>
    </row>
    <row r="1661" spans="27:28" ht="21" customHeight="1" x14ac:dyDescent="0.55000000000000004">
      <c r="AA1661" s="51">
        <f t="shared" ca="1" si="47"/>
        <v>0</v>
      </c>
      <c r="AB1661" s="51">
        <v>1661</v>
      </c>
    </row>
    <row r="1662" spans="27:28" ht="21" customHeight="1" x14ac:dyDescent="0.55000000000000004">
      <c r="AA1662" s="51">
        <f t="shared" ca="1" si="47"/>
        <v>0</v>
      </c>
      <c r="AB1662" s="51">
        <v>1662</v>
      </c>
    </row>
    <row r="1663" spans="27:28" ht="21" customHeight="1" x14ac:dyDescent="0.55000000000000004">
      <c r="AA1663" s="51">
        <f t="shared" ca="1" si="47"/>
        <v>0</v>
      </c>
      <c r="AB1663" s="51">
        <v>1663</v>
      </c>
    </row>
    <row r="1664" spans="27:28" ht="21" customHeight="1" x14ac:dyDescent="0.55000000000000004">
      <c r="AA1664" s="51">
        <f t="shared" ca="1" si="47"/>
        <v>0</v>
      </c>
      <c r="AB1664" s="51">
        <v>1664</v>
      </c>
    </row>
    <row r="1665" spans="27:28" ht="21" customHeight="1" x14ac:dyDescent="0.55000000000000004">
      <c r="AA1665" s="51">
        <f t="shared" ca="1" si="47"/>
        <v>0</v>
      </c>
      <c r="AB1665" s="51">
        <v>1665</v>
      </c>
    </row>
    <row r="1666" spans="27:28" ht="21" customHeight="1" x14ac:dyDescent="0.55000000000000004">
      <c r="AA1666" s="51">
        <f t="shared" ca="1" si="47"/>
        <v>0</v>
      </c>
      <c r="AB1666" s="51">
        <v>1666</v>
      </c>
    </row>
    <row r="1667" spans="27:28" ht="21" customHeight="1" x14ac:dyDescent="0.55000000000000004">
      <c r="AA1667" s="51">
        <f t="shared" ca="1" si="47"/>
        <v>0</v>
      </c>
      <c r="AB1667" s="51">
        <v>1667</v>
      </c>
    </row>
    <row r="1668" spans="27:28" ht="21" customHeight="1" x14ac:dyDescent="0.55000000000000004">
      <c r="AA1668" s="51">
        <f t="shared" ca="1" si="47"/>
        <v>0</v>
      </c>
      <c r="AB1668" s="51">
        <v>1668</v>
      </c>
    </row>
    <row r="1669" spans="27:28" ht="21" customHeight="1" x14ac:dyDescent="0.55000000000000004">
      <c r="AA1669" s="51">
        <f t="shared" ca="1" si="47"/>
        <v>0</v>
      </c>
      <c r="AB1669" s="51">
        <v>1669</v>
      </c>
    </row>
    <row r="1670" spans="27:28" ht="21" customHeight="1" x14ac:dyDescent="0.55000000000000004">
      <c r="AA1670" s="51">
        <f t="shared" ca="1" si="47"/>
        <v>0</v>
      </c>
      <c r="AB1670" s="51">
        <v>1670</v>
      </c>
    </row>
    <row r="1671" spans="27:28" ht="21" customHeight="1" x14ac:dyDescent="0.55000000000000004">
      <c r="AA1671" s="51">
        <f t="shared" ca="1" si="47"/>
        <v>0</v>
      </c>
      <c r="AB1671" s="51">
        <v>1671</v>
      </c>
    </row>
    <row r="1672" spans="27:28" ht="21" customHeight="1" x14ac:dyDescent="0.55000000000000004">
      <c r="AA1672" s="51">
        <f t="shared" ca="1" si="47"/>
        <v>0</v>
      </c>
      <c r="AB1672" s="51">
        <v>1672</v>
      </c>
    </row>
    <row r="1673" spans="27:28" ht="21" customHeight="1" x14ac:dyDescent="0.55000000000000004">
      <c r="AA1673" s="51">
        <f t="shared" ca="1" si="47"/>
        <v>0</v>
      </c>
      <c r="AB1673" s="51">
        <v>1673</v>
      </c>
    </row>
    <row r="1674" spans="27:28" ht="21" customHeight="1" x14ac:dyDescent="0.55000000000000004">
      <c r="AA1674" s="51">
        <f t="shared" ca="1" si="47"/>
        <v>0</v>
      </c>
      <c r="AB1674" s="51">
        <v>1674</v>
      </c>
    </row>
    <row r="1675" spans="27:28" ht="21" customHeight="1" x14ac:dyDescent="0.55000000000000004">
      <c r="AA1675" s="51">
        <f t="shared" ca="1" si="47"/>
        <v>0</v>
      </c>
      <c r="AB1675" s="51">
        <v>1675</v>
      </c>
    </row>
    <row r="1676" spans="27:28" ht="21" customHeight="1" x14ac:dyDescent="0.55000000000000004">
      <c r="AA1676" s="51">
        <f t="shared" ca="1" si="47"/>
        <v>0</v>
      </c>
      <c r="AB1676" s="51">
        <v>1676</v>
      </c>
    </row>
    <row r="1677" spans="27:28" ht="21" customHeight="1" x14ac:dyDescent="0.55000000000000004">
      <c r="AA1677" s="51">
        <f t="shared" ca="1" si="47"/>
        <v>0</v>
      </c>
      <c r="AB1677" s="51">
        <v>1677</v>
      </c>
    </row>
    <row r="1678" spans="27:28" ht="21" customHeight="1" x14ac:dyDescent="0.55000000000000004">
      <c r="AA1678" s="51">
        <f t="shared" ca="1" si="47"/>
        <v>0</v>
      </c>
      <c r="AB1678" s="51">
        <v>1678</v>
      </c>
    </row>
    <row r="1679" spans="27:28" ht="21" customHeight="1" x14ac:dyDescent="0.55000000000000004">
      <c r="AA1679" s="51">
        <f t="shared" ca="1" si="47"/>
        <v>0</v>
      </c>
      <c r="AB1679" s="51">
        <v>1679</v>
      </c>
    </row>
    <row r="1680" spans="27:28" ht="21" customHeight="1" x14ac:dyDescent="0.55000000000000004">
      <c r="AA1680" s="51">
        <f t="shared" ca="1" si="47"/>
        <v>0</v>
      </c>
      <c r="AB1680" s="51">
        <v>1680</v>
      </c>
    </row>
    <row r="1681" spans="27:28" ht="21" customHeight="1" x14ac:dyDescent="0.55000000000000004">
      <c r="AA1681" s="51">
        <f t="shared" ca="1" si="47"/>
        <v>0</v>
      </c>
      <c r="AB1681" s="51">
        <v>1681</v>
      </c>
    </row>
    <row r="1682" spans="27:28" ht="21" customHeight="1" x14ac:dyDescent="0.55000000000000004">
      <c r="AA1682" s="51">
        <f t="shared" ref="AA1682:AA1745" ca="1" si="48">INDIRECT($W$6&amp;"!"&amp;"B"&amp;ROW(B1682))</f>
        <v>0</v>
      </c>
      <c r="AB1682" s="51">
        <v>1682</v>
      </c>
    </row>
    <row r="1683" spans="27:28" ht="21" customHeight="1" x14ac:dyDescent="0.55000000000000004">
      <c r="AA1683" s="51">
        <f t="shared" ca="1" si="48"/>
        <v>0</v>
      </c>
      <c r="AB1683" s="51">
        <v>1683</v>
      </c>
    </row>
    <row r="1684" spans="27:28" ht="21" customHeight="1" x14ac:dyDescent="0.55000000000000004">
      <c r="AA1684" s="51">
        <f t="shared" ca="1" si="48"/>
        <v>0</v>
      </c>
      <c r="AB1684" s="51">
        <v>1684</v>
      </c>
    </row>
    <row r="1685" spans="27:28" ht="21" customHeight="1" x14ac:dyDescent="0.55000000000000004">
      <c r="AA1685" s="51">
        <f t="shared" ca="1" si="48"/>
        <v>0</v>
      </c>
      <c r="AB1685" s="51">
        <v>1685</v>
      </c>
    </row>
    <row r="1686" spans="27:28" ht="21" customHeight="1" x14ac:dyDescent="0.55000000000000004">
      <c r="AA1686" s="51">
        <f t="shared" ca="1" si="48"/>
        <v>0</v>
      </c>
      <c r="AB1686" s="51">
        <v>1686</v>
      </c>
    </row>
    <row r="1687" spans="27:28" ht="21" customHeight="1" x14ac:dyDescent="0.55000000000000004">
      <c r="AA1687" s="51">
        <f t="shared" ca="1" si="48"/>
        <v>0</v>
      </c>
      <c r="AB1687" s="51">
        <v>1687</v>
      </c>
    </row>
    <row r="1688" spans="27:28" ht="21" customHeight="1" x14ac:dyDescent="0.55000000000000004">
      <c r="AA1688" s="51">
        <f t="shared" ca="1" si="48"/>
        <v>0</v>
      </c>
      <c r="AB1688" s="51">
        <v>1688</v>
      </c>
    </row>
    <row r="1689" spans="27:28" ht="21" customHeight="1" x14ac:dyDescent="0.55000000000000004">
      <c r="AA1689" s="51">
        <f t="shared" ca="1" si="48"/>
        <v>0</v>
      </c>
      <c r="AB1689" s="51">
        <v>1689</v>
      </c>
    </row>
    <row r="1690" spans="27:28" ht="21" customHeight="1" x14ac:dyDescent="0.55000000000000004">
      <c r="AA1690" s="51">
        <f t="shared" ca="1" si="48"/>
        <v>0</v>
      </c>
      <c r="AB1690" s="51">
        <v>1690</v>
      </c>
    </row>
    <row r="1691" spans="27:28" ht="21" customHeight="1" x14ac:dyDescent="0.55000000000000004">
      <c r="AA1691" s="51">
        <f t="shared" ca="1" si="48"/>
        <v>0</v>
      </c>
      <c r="AB1691" s="51">
        <v>1691</v>
      </c>
    </row>
    <row r="1692" spans="27:28" ht="21" customHeight="1" x14ac:dyDescent="0.55000000000000004">
      <c r="AA1692" s="51">
        <f t="shared" ca="1" si="48"/>
        <v>0</v>
      </c>
      <c r="AB1692" s="51">
        <v>1692</v>
      </c>
    </row>
    <row r="1693" spans="27:28" ht="21" customHeight="1" x14ac:dyDescent="0.55000000000000004">
      <c r="AA1693" s="51">
        <f t="shared" ca="1" si="48"/>
        <v>0</v>
      </c>
      <c r="AB1693" s="51">
        <v>1693</v>
      </c>
    </row>
    <row r="1694" spans="27:28" ht="21" customHeight="1" x14ac:dyDescent="0.55000000000000004">
      <c r="AA1694" s="51">
        <f t="shared" ca="1" si="48"/>
        <v>0</v>
      </c>
      <c r="AB1694" s="51">
        <v>1694</v>
      </c>
    </row>
    <row r="1695" spans="27:28" ht="21" customHeight="1" x14ac:dyDescent="0.55000000000000004">
      <c r="AA1695" s="51">
        <f t="shared" ca="1" si="48"/>
        <v>0</v>
      </c>
      <c r="AB1695" s="51">
        <v>1695</v>
      </c>
    </row>
    <row r="1696" spans="27:28" ht="21" customHeight="1" x14ac:dyDescent="0.55000000000000004">
      <c r="AA1696" s="51">
        <f t="shared" ca="1" si="48"/>
        <v>0</v>
      </c>
      <c r="AB1696" s="51">
        <v>1696</v>
      </c>
    </row>
    <row r="1697" spans="27:28" ht="21" customHeight="1" x14ac:dyDescent="0.55000000000000004">
      <c r="AA1697" s="51">
        <f t="shared" ca="1" si="48"/>
        <v>0</v>
      </c>
      <c r="AB1697" s="51">
        <v>1697</v>
      </c>
    </row>
    <row r="1698" spans="27:28" ht="21" customHeight="1" x14ac:dyDescent="0.55000000000000004">
      <c r="AA1698" s="51">
        <f t="shared" ca="1" si="48"/>
        <v>0</v>
      </c>
      <c r="AB1698" s="51">
        <v>1698</v>
      </c>
    </row>
    <row r="1699" spans="27:28" ht="21" customHeight="1" x14ac:dyDescent="0.55000000000000004">
      <c r="AA1699" s="51">
        <f t="shared" ca="1" si="48"/>
        <v>0</v>
      </c>
      <c r="AB1699" s="51">
        <v>1699</v>
      </c>
    </row>
    <row r="1700" spans="27:28" ht="21" customHeight="1" x14ac:dyDescent="0.55000000000000004">
      <c r="AA1700" s="51">
        <f t="shared" ca="1" si="48"/>
        <v>0</v>
      </c>
      <c r="AB1700" s="51">
        <v>1700</v>
      </c>
    </row>
    <row r="1701" spans="27:28" ht="21" customHeight="1" x14ac:dyDescent="0.55000000000000004">
      <c r="AA1701" s="51">
        <f t="shared" ca="1" si="48"/>
        <v>0</v>
      </c>
      <c r="AB1701" s="51">
        <v>1701</v>
      </c>
    </row>
    <row r="1702" spans="27:28" ht="21" customHeight="1" x14ac:dyDescent="0.55000000000000004">
      <c r="AA1702" s="51">
        <f t="shared" ca="1" si="48"/>
        <v>0</v>
      </c>
      <c r="AB1702" s="51">
        <v>1702</v>
      </c>
    </row>
    <row r="1703" spans="27:28" ht="21" customHeight="1" x14ac:dyDescent="0.55000000000000004">
      <c r="AA1703" s="51">
        <f t="shared" ca="1" si="48"/>
        <v>0</v>
      </c>
      <c r="AB1703" s="51">
        <v>1703</v>
      </c>
    </row>
    <row r="1704" spans="27:28" ht="21" customHeight="1" x14ac:dyDescent="0.55000000000000004">
      <c r="AA1704" s="51">
        <f t="shared" ca="1" si="48"/>
        <v>0</v>
      </c>
      <c r="AB1704" s="51">
        <v>1704</v>
      </c>
    </row>
    <row r="1705" spans="27:28" ht="21" customHeight="1" x14ac:dyDescent="0.55000000000000004">
      <c r="AA1705" s="51">
        <f t="shared" ca="1" si="48"/>
        <v>0</v>
      </c>
      <c r="AB1705" s="51">
        <v>1705</v>
      </c>
    </row>
    <row r="1706" spans="27:28" ht="21" customHeight="1" x14ac:dyDescent="0.55000000000000004">
      <c r="AA1706" s="51">
        <f t="shared" ca="1" si="48"/>
        <v>0</v>
      </c>
      <c r="AB1706" s="51">
        <v>1706</v>
      </c>
    </row>
    <row r="1707" spans="27:28" ht="21" customHeight="1" x14ac:dyDescent="0.55000000000000004">
      <c r="AA1707" s="51">
        <f t="shared" ca="1" si="48"/>
        <v>0</v>
      </c>
      <c r="AB1707" s="51">
        <v>1707</v>
      </c>
    </row>
    <row r="1708" spans="27:28" ht="21" customHeight="1" x14ac:dyDescent="0.55000000000000004">
      <c r="AA1708" s="51">
        <f t="shared" ca="1" si="48"/>
        <v>0</v>
      </c>
      <c r="AB1708" s="51">
        <v>1708</v>
      </c>
    </row>
    <row r="1709" spans="27:28" ht="21" customHeight="1" x14ac:dyDescent="0.55000000000000004">
      <c r="AA1709" s="51">
        <f t="shared" ca="1" si="48"/>
        <v>0</v>
      </c>
      <c r="AB1709" s="51">
        <v>1709</v>
      </c>
    </row>
    <row r="1710" spans="27:28" ht="21" customHeight="1" x14ac:dyDescent="0.55000000000000004">
      <c r="AA1710" s="51">
        <f t="shared" ca="1" si="48"/>
        <v>0</v>
      </c>
      <c r="AB1710" s="51">
        <v>1710</v>
      </c>
    </row>
    <row r="1711" spans="27:28" ht="21" customHeight="1" x14ac:dyDescent="0.55000000000000004">
      <c r="AA1711" s="51">
        <f t="shared" ca="1" si="48"/>
        <v>0</v>
      </c>
      <c r="AB1711" s="51">
        <v>1711</v>
      </c>
    </row>
    <row r="1712" spans="27:28" ht="21" customHeight="1" x14ac:dyDescent="0.55000000000000004">
      <c r="AA1712" s="51">
        <f t="shared" ca="1" si="48"/>
        <v>0</v>
      </c>
      <c r="AB1712" s="51">
        <v>1712</v>
      </c>
    </row>
    <row r="1713" spans="27:28" ht="21" customHeight="1" x14ac:dyDescent="0.55000000000000004">
      <c r="AA1713" s="51">
        <f t="shared" ca="1" si="48"/>
        <v>0</v>
      </c>
      <c r="AB1713" s="51">
        <v>1713</v>
      </c>
    </row>
    <row r="1714" spans="27:28" ht="21" customHeight="1" x14ac:dyDescent="0.55000000000000004">
      <c r="AA1714" s="51">
        <f t="shared" ca="1" si="48"/>
        <v>0</v>
      </c>
      <c r="AB1714" s="51">
        <v>1714</v>
      </c>
    </row>
    <row r="1715" spans="27:28" ht="21" customHeight="1" x14ac:dyDescent="0.55000000000000004">
      <c r="AA1715" s="51">
        <f t="shared" ca="1" si="48"/>
        <v>0</v>
      </c>
      <c r="AB1715" s="51">
        <v>1715</v>
      </c>
    </row>
    <row r="1716" spans="27:28" ht="21" customHeight="1" x14ac:dyDescent="0.55000000000000004">
      <c r="AA1716" s="51">
        <f t="shared" ca="1" si="48"/>
        <v>0</v>
      </c>
      <c r="AB1716" s="51">
        <v>1716</v>
      </c>
    </row>
    <row r="1717" spans="27:28" ht="21" customHeight="1" x14ac:dyDescent="0.55000000000000004">
      <c r="AA1717" s="51">
        <f t="shared" ca="1" si="48"/>
        <v>0</v>
      </c>
      <c r="AB1717" s="51">
        <v>1717</v>
      </c>
    </row>
    <row r="1718" spans="27:28" ht="21" customHeight="1" x14ac:dyDescent="0.55000000000000004">
      <c r="AA1718" s="51">
        <f t="shared" ca="1" si="48"/>
        <v>0</v>
      </c>
      <c r="AB1718" s="51">
        <v>1718</v>
      </c>
    </row>
    <row r="1719" spans="27:28" ht="21" customHeight="1" x14ac:dyDescent="0.55000000000000004">
      <c r="AA1719" s="51">
        <f t="shared" ca="1" si="48"/>
        <v>0</v>
      </c>
      <c r="AB1719" s="51">
        <v>1719</v>
      </c>
    </row>
    <row r="1720" spans="27:28" ht="21" customHeight="1" x14ac:dyDescent="0.55000000000000004">
      <c r="AA1720" s="51">
        <f t="shared" ca="1" si="48"/>
        <v>0</v>
      </c>
      <c r="AB1720" s="51">
        <v>1720</v>
      </c>
    </row>
    <row r="1721" spans="27:28" ht="21" customHeight="1" x14ac:dyDescent="0.55000000000000004">
      <c r="AA1721" s="51">
        <f t="shared" ca="1" si="48"/>
        <v>0</v>
      </c>
      <c r="AB1721" s="51">
        <v>1721</v>
      </c>
    </row>
    <row r="1722" spans="27:28" ht="21" customHeight="1" x14ac:dyDescent="0.55000000000000004">
      <c r="AA1722" s="51">
        <f t="shared" ca="1" si="48"/>
        <v>0</v>
      </c>
      <c r="AB1722" s="51">
        <v>1722</v>
      </c>
    </row>
    <row r="1723" spans="27:28" ht="21" customHeight="1" x14ac:dyDescent="0.55000000000000004">
      <c r="AA1723" s="51">
        <f t="shared" ca="1" si="48"/>
        <v>0</v>
      </c>
      <c r="AB1723" s="51">
        <v>1723</v>
      </c>
    </row>
    <row r="1724" spans="27:28" ht="21" customHeight="1" x14ac:dyDescent="0.55000000000000004">
      <c r="AA1724" s="51">
        <f t="shared" ca="1" si="48"/>
        <v>0</v>
      </c>
      <c r="AB1724" s="51">
        <v>1724</v>
      </c>
    </row>
    <row r="1725" spans="27:28" ht="21" customHeight="1" x14ac:dyDescent="0.55000000000000004">
      <c r="AA1725" s="51">
        <f t="shared" ca="1" si="48"/>
        <v>0</v>
      </c>
      <c r="AB1725" s="51">
        <v>1725</v>
      </c>
    </row>
    <row r="1726" spans="27:28" ht="21" customHeight="1" x14ac:dyDescent="0.55000000000000004">
      <c r="AA1726" s="51">
        <f t="shared" ca="1" si="48"/>
        <v>0</v>
      </c>
      <c r="AB1726" s="51">
        <v>1726</v>
      </c>
    </row>
    <row r="1727" spans="27:28" ht="21" customHeight="1" x14ac:dyDescent="0.55000000000000004">
      <c r="AA1727" s="51">
        <f t="shared" ca="1" si="48"/>
        <v>0</v>
      </c>
      <c r="AB1727" s="51">
        <v>1727</v>
      </c>
    </row>
    <row r="1728" spans="27:28" ht="21" customHeight="1" x14ac:dyDescent="0.55000000000000004">
      <c r="AA1728" s="51">
        <f t="shared" ca="1" si="48"/>
        <v>0</v>
      </c>
      <c r="AB1728" s="51">
        <v>1728</v>
      </c>
    </row>
    <row r="1729" spans="27:28" ht="21" customHeight="1" x14ac:dyDescent="0.55000000000000004">
      <c r="AA1729" s="51">
        <f t="shared" ca="1" si="48"/>
        <v>0</v>
      </c>
      <c r="AB1729" s="51">
        <v>1729</v>
      </c>
    </row>
    <row r="1730" spans="27:28" ht="21" customHeight="1" x14ac:dyDescent="0.55000000000000004">
      <c r="AA1730" s="51">
        <f t="shared" ca="1" si="48"/>
        <v>0</v>
      </c>
      <c r="AB1730" s="51">
        <v>1730</v>
      </c>
    </row>
    <row r="1731" spans="27:28" ht="21" customHeight="1" x14ac:dyDescent="0.55000000000000004">
      <c r="AA1731" s="51">
        <f t="shared" ca="1" si="48"/>
        <v>0</v>
      </c>
      <c r="AB1731" s="51">
        <v>1731</v>
      </c>
    </row>
    <row r="1732" spans="27:28" ht="21" customHeight="1" x14ac:dyDescent="0.55000000000000004">
      <c r="AA1732" s="51">
        <f t="shared" ca="1" si="48"/>
        <v>0</v>
      </c>
      <c r="AB1732" s="51">
        <v>1732</v>
      </c>
    </row>
    <row r="1733" spans="27:28" ht="21" customHeight="1" x14ac:dyDescent="0.55000000000000004">
      <c r="AA1733" s="51">
        <f t="shared" ca="1" si="48"/>
        <v>0</v>
      </c>
      <c r="AB1733" s="51">
        <v>1733</v>
      </c>
    </row>
    <row r="1734" spans="27:28" ht="21" customHeight="1" x14ac:dyDescent="0.55000000000000004">
      <c r="AA1734" s="51">
        <f t="shared" ca="1" si="48"/>
        <v>0</v>
      </c>
      <c r="AB1734" s="51">
        <v>1734</v>
      </c>
    </row>
    <row r="1735" spans="27:28" ht="21" customHeight="1" x14ac:dyDescent="0.55000000000000004">
      <c r="AA1735" s="51">
        <f t="shared" ca="1" si="48"/>
        <v>0</v>
      </c>
      <c r="AB1735" s="51">
        <v>1735</v>
      </c>
    </row>
    <row r="1736" spans="27:28" ht="21" customHeight="1" x14ac:dyDescent="0.55000000000000004">
      <c r="AA1736" s="51">
        <f t="shared" ca="1" si="48"/>
        <v>0</v>
      </c>
      <c r="AB1736" s="51">
        <v>1736</v>
      </c>
    </row>
    <row r="1737" spans="27:28" ht="21" customHeight="1" x14ac:dyDescent="0.55000000000000004">
      <c r="AA1737" s="51">
        <f t="shared" ca="1" si="48"/>
        <v>0</v>
      </c>
      <c r="AB1737" s="51">
        <v>1737</v>
      </c>
    </row>
    <row r="1738" spans="27:28" ht="21" customHeight="1" x14ac:dyDescent="0.55000000000000004">
      <c r="AA1738" s="51">
        <f t="shared" ca="1" si="48"/>
        <v>0</v>
      </c>
      <c r="AB1738" s="51">
        <v>1738</v>
      </c>
    </row>
    <row r="1739" spans="27:28" ht="21" customHeight="1" x14ac:dyDescent="0.55000000000000004">
      <c r="AA1739" s="51">
        <f t="shared" ca="1" si="48"/>
        <v>0</v>
      </c>
      <c r="AB1739" s="51">
        <v>1739</v>
      </c>
    </row>
    <row r="1740" spans="27:28" ht="21" customHeight="1" x14ac:dyDescent="0.55000000000000004">
      <c r="AA1740" s="51">
        <f t="shared" ca="1" si="48"/>
        <v>0</v>
      </c>
      <c r="AB1740" s="51">
        <v>1740</v>
      </c>
    </row>
    <row r="1741" spans="27:28" ht="21" customHeight="1" x14ac:dyDescent="0.55000000000000004">
      <c r="AA1741" s="51">
        <f t="shared" ca="1" si="48"/>
        <v>0</v>
      </c>
      <c r="AB1741" s="51">
        <v>1741</v>
      </c>
    </row>
    <row r="1742" spans="27:28" ht="21" customHeight="1" x14ac:dyDescent="0.55000000000000004">
      <c r="AA1742" s="51">
        <f t="shared" ca="1" si="48"/>
        <v>0</v>
      </c>
      <c r="AB1742" s="51">
        <v>1742</v>
      </c>
    </row>
    <row r="1743" spans="27:28" ht="21" customHeight="1" x14ac:dyDescent="0.55000000000000004">
      <c r="AA1743" s="51">
        <f t="shared" ca="1" si="48"/>
        <v>0</v>
      </c>
      <c r="AB1743" s="51">
        <v>1743</v>
      </c>
    </row>
    <row r="1744" spans="27:28" ht="21" customHeight="1" x14ac:dyDescent="0.55000000000000004">
      <c r="AA1744" s="51">
        <f t="shared" ca="1" si="48"/>
        <v>0</v>
      </c>
      <c r="AB1744" s="51">
        <v>1744</v>
      </c>
    </row>
    <row r="1745" spans="27:28" ht="21" customHeight="1" x14ac:dyDescent="0.55000000000000004">
      <c r="AA1745" s="51">
        <f t="shared" ca="1" si="48"/>
        <v>0</v>
      </c>
      <c r="AB1745" s="51">
        <v>1745</v>
      </c>
    </row>
    <row r="1746" spans="27:28" ht="21" customHeight="1" x14ac:dyDescent="0.55000000000000004">
      <c r="AA1746" s="51">
        <f t="shared" ref="AA1746:AA1800" ca="1" si="49">INDIRECT($W$6&amp;"!"&amp;"B"&amp;ROW(B1746))</f>
        <v>0</v>
      </c>
      <c r="AB1746" s="51">
        <v>1746</v>
      </c>
    </row>
    <row r="1747" spans="27:28" ht="21" customHeight="1" x14ac:dyDescent="0.55000000000000004">
      <c r="AA1747" s="51">
        <f t="shared" ca="1" si="49"/>
        <v>0</v>
      </c>
      <c r="AB1747" s="51">
        <v>1747</v>
      </c>
    </row>
    <row r="1748" spans="27:28" ht="21" customHeight="1" x14ac:dyDescent="0.55000000000000004">
      <c r="AA1748" s="51">
        <f t="shared" ca="1" si="49"/>
        <v>0</v>
      </c>
      <c r="AB1748" s="51">
        <v>1748</v>
      </c>
    </row>
    <row r="1749" spans="27:28" ht="21" customHeight="1" x14ac:dyDescent="0.55000000000000004">
      <c r="AA1749" s="51">
        <f t="shared" ca="1" si="49"/>
        <v>0</v>
      </c>
      <c r="AB1749" s="51">
        <v>1749</v>
      </c>
    </row>
    <row r="1750" spans="27:28" ht="21" customHeight="1" x14ac:dyDescent="0.55000000000000004">
      <c r="AA1750" s="51">
        <f t="shared" ca="1" si="49"/>
        <v>0</v>
      </c>
      <c r="AB1750" s="51">
        <v>1750</v>
      </c>
    </row>
    <row r="1751" spans="27:28" ht="21" customHeight="1" x14ac:dyDescent="0.55000000000000004">
      <c r="AA1751" s="51">
        <f t="shared" ca="1" si="49"/>
        <v>0</v>
      </c>
      <c r="AB1751" s="51">
        <v>1751</v>
      </c>
    </row>
    <row r="1752" spans="27:28" ht="21" customHeight="1" x14ac:dyDescent="0.55000000000000004">
      <c r="AA1752" s="51">
        <f t="shared" ca="1" si="49"/>
        <v>0</v>
      </c>
      <c r="AB1752" s="51">
        <v>1752</v>
      </c>
    </row>
    <row r="1753" spans="27:28" ht="21" customHeight="1" x14ac:dyDescent="0.55000000000000004">
      <c r="AA1753" s="51">
        <f t="shared" ca="1" si="49"/>
        <v>0</v>
      </c>
      <c r="AB1753" s="51">
        <v>1753</v>
      </c>
    </row>
    <row r="1754" spans="27:28" ht="21" customHeight="1" x14ac:dyDescent="0.55000000000000004">
      <c r="AA1754" s="51">
        <f t="shared" ca="1" si="49"/>
        <v>0</v>
      </c>
      <c r="AB1754" s="51">
        <v>1754</v>
      </c>
    </row>
    <row r="1755" spans="27:28" ht="21" customHeight="1" x14ac:dyDescent="0.55000000000000004">
      <c r="AA1755" s="51">
        <f t="shared" ca="1" si="49"/>
        <v>0</v>
      </c>
      <c r="AB1755" s="51">
        <v>1755</v>
      </c>
    </row>
    <row r="1756" spans="27:28" ht="21" customHeight="1" x14ac:dyDescent="0.55000000000000004">
      <c r="AA1756" s="51">
        <f t="shared" ca="1" si="49"/>
        <v>0</v>
      </c>
      <c r="AB1756" s="51">
        <v>1756</v>
      </c>
    </row>
    <row r="1757" spans="27:28" ht="21" customHeight="1" x14ac:dyDescent="0.55000000000000004">
      <c r="AA1757" s="51">
        <f t="shared" ca="1" si="49"/>
        <v>0</v>
      </c>
      <c r="AB1757" s="51">
        <v>1757</v>
      </c>
    </row>
    <row r="1758" spans="27:28" ht="21" customHeight="1" x14ac:dyDescent="0.55000000000000004">
      <c r="AA1758" s="51">
        <f t="shared" ca="1" si="49"/>
        <v>0</v>
      </c>
      <c r="AB1758" s="51">
        <v>1758</v>
      </c>
    </row>
    <row r="1759" spans="27:28" ht="21" customHeight="1" x14ac:dyDescent="0.55000000000000004">
      <c r="AA1759" s="51">
        <f t="shared" ca="1" si="49"/>
        <v>0</v>
      </c>
      <c r="AB1759" s="51">
        <v>1759</v>
      </c>
    </row>
    <row r="1760" spans="27:28" ht="21" customHeight="1" x14ac:dyDescent="0.55000000000000004">
      <c r="AA1760" s="51">
        <f t="shared" ca="1" si="49"/>
        <v>0</v>
      </c>
      <c r="AB1760" s="51">
        <v>1760</v>
      </c>
    </row>
    <row r="1761" spans="27:28" ht="21" customHeight="1" x14ac:dyDescent="0.55000000000000004">
      <c r="AA1761" s="51">
        <f t="shared" ca="1" si="49"/>
        <v>0</v>
      </c>
      <c r="AB1761" s="51">
        <v>1761</v>
      </c>
    </row>
    <row r="1762" spans="27:28" ht="21" customHeight="1" x14ac:dyDescent="0.55000000000000004">
      <c r="AA1762" s="51">
        <f t="shared" ca="1" si="49"/>
        <v>0</v>
      </c>
      <c r="AB1762" s="51">
        <v>1762</v>
      </c>
    </row>
    <row r="1763" spans="27:28" ht="21" customHeight="1" x14ac:dyDescent="0.55000000000000004">
      <c r="AA1763" s="51">
        <f t="shared" ca="1" si="49"/>
        <v>0</v>
      </c>
      <c r="AB1763" s="51">
        <v>1763</v>
      </c>
    </row>
    <row r="1764" spans="27:28" ht="21" customHeight="1" x14ac:dyDescent="0.55000000000000004">
      <c r="AA1764" s="51">
        <f t="shared" ca="1" si="49"/>
        <v>0</v>
      </c>
      <c r="AB1764" s="51">
        <v>1764</v>
      </c>
    </row>
    <row r="1765" spans="27:28" ht="21" customHeight="1" x14ac:dyDescent="0.55000000000000004">
      <c r="AA1765" s="51">
        <f t="shared" ca="1" si="49"/>
        <v>0</v>
      </c>
      <c r="AB1765" s="51">
        <v>1765</v>
      </c>
    </row>
    <row r="1766" spans="27:28" ht="21" customHeight="1" x14ac:dyDescent="0.55000000000000004">
      <c r="AA1766" s="51">
        <f t="shared" ca="1" si="49"/>
        <v>0</v>
      </c>
      <c r="AB1766" s="51">
        <v>1766</v>
      </c>
    </row>
    <row r="1767" spans="27:28" ht="21" customHeight="1" x14ac:dyDescent="0.55000000000000004">
      <c r="AA1767" s="51">
        <f t="shared" ca="1" si="49"/>
        <v>0</v>
      </c>
      <c r="AB1767" s="51">
        <v>1767</v>
      </c>
    </row>
    <row r="1768" spans="27:28" ht="21" customHeight="1" x14ac:dyDescent="0.55000000000000004">
      <c r="AA1768" s="51">
        <f t="shared" ca="1" si="49"/>
        <v>0</v>
      </c>
      <c r="AB1768" s="51">
        <v>1768</v>
      </c>
    </row>
    <row r="1769" spans="27:28" ht="21" customHeight="1" x14ac:dyDescent="0.55000000000000004">
      <c r="AA1769" s="51">
        <f t="shared" ca="1" si="49"/>
        <v>0</v>
      </c>
      <c r="AB1769" s="51">
        <v>1769</v>
      </c>
    </row>
    <row r="1770" spans="27:28" ht="21" customHeight="1" x14ac:dyDescent="0.55000000000000004">
      <c r="AA1770" s="51">
        <f t="shared" ca="1" si="49"/>
        <v>0</v>
      </c>
      <c r="AB1770" s="51">
        <v>1770</v>
      </c>
    </row>
    <row r="1771" spans="27:28" ht="21" customHeight="1" x14ac:dyDescent="0.55000000000000004">
      <c r="AA1771" s="51">
        <f t="shared" ca="1" si="49"/>
        <v>0</v>
      </c>
      <c r="AB1771" s="51">
        <v>1771</v>
      </c>
    </row>
    <row r="1772" spans="27:28" ht="21" customHeight="1" x14ac:dyDescent="0.55000000000000004">
      <c r="AA1772" s="51">
        <f t="shared" ca="1" si="49"/>
        <v>0</v>
      </c>
      <c r="AB1772" s="51">
        <v>1772</v>
      </c>
    </row>
    <row r="1773" spans="27:28" ht="21" customHeight="1" x14ac:dyDescent="0.55000000000000004">
      <c r="AA1773" s="51">
        <f t="shared" ca="1" si="49"/>
        <v>0</v>
      </c>
      <c r="AB1773" s="51">
        <v>1773</v>
      </c>
    </row>
    <row r="1774" spans="27:28" ht="21" customHeight="1" x14ac:dyDescent="0.55000000000000004">
      <c r="AA1774" s="51">
        <f t="shared" ca="1" si="49"/>
        <v>0</v>
      </c>
      <c r="AB1774" s="51">
        <v>1774</v>
      </c>
    </row>
    <row r="1775" spans="27:28" ht="21" customHeight="1" x14ac:dyDescent="0.55000000000000004">
      <c r="AA1775" s="51">
        <f t="shared" ca="1" si="49"/>
        <v>0</v>
      </c>
      <c r="AB1775" s="51">
        <v>1775</v>
      </c>
    </row>
    <row r="1776" spans="27:28" ht="21" customHeight="1" x14ac:dyDescent="0.55000000000000004">
      <c r="AA1776" s="51">
        <f t="shared" ca="1" si="49"/>
        <v>0</v>
      </c>
      <c r="AB1776" s="51">
        <v>1776</v>
      </c>
    </row>
    <row r="1777" spans="27:28" ht="21" customHeight="1" x14ac:dyDescent="0.55000000000000004">
      <c r="AA1777" s="51">
        <f t="shared" ca="1" si="49"/>
        <v>0</v>
      </c>
      <c r="AB1777" s="51">
        <v>1777</v>
      </c>
    </row>
    <row r="1778" spans="27:28" ht="21" customHeight="1" x14ac:dyDescent="0.55000000000000004">
      <c r="AA1778" s="51">
        <f t="shared" ca="1" si="49"/>
        <v>0</v>
      </c>
      <c r="AB1778" s="51">
        <v>1778</v>
      </c>
    </row>
    <row r="1779" spans="27:28" ht="21" customHeight="1" x14ac:dyDescent="0.55000000000000004">
      <c r="AA1779" s="51">
        <f t="shared" ca="1" si="49"/>
        <v>0</v>
      </c>
      <c r="AB1779" s="51">
        <v>1779</v>
      </c>
    </row>
    <row r="1780" spans="27:28" ht="21" customHeight="1" x14ac:dyDescent="0.55000000000000004">
      <c r="AA1780" s="51">
        <f t="shared" ca="1" si="49"/>
        <v>0</v>
      </c>
      <c r="AB1780" s="51">
        <v>1780</v>
      </c>
    </row>
    <row r="1781" spans="27:28" ht="21" customHeight="1" x14ac:dyDescent="0.55000000000000004">
      <c r="AA1781" s="51">
        <f t="shared" ca="1" si="49"/>
        <v>0</v>
      </c>
      <c r="AB1781" s="51">
        <v>1781</v>
      </c>
    </row>
    <row r="1782" spans="27:28" ht="21" customHeight="1" x14ac:dyDescent="0.55000000000000004">
      <c r="AA1782" s="51">
        <f t="shared" ca="1" si="49"/>
        <v>0</v>
      </c>
      <c r="AB1782" s="51">
        <v>1782</v>
      </c>
    </row>
    <row r="1783" spans="27:28" ht="21" customHeight="1" x14ac:dyDescent="0.55000000000000004">
      <c r="AA1783" s="51">
        <f t="shared" ca="1" si="49"/>
        <v>0</v>
      </c>
      <c r="AB1783" s="51">
        <v>1783</v>
      </c>
    </row>
    <row r="1784" spans="27:28" ht="21" customHeight="1" x14ac:dyDescent="0.55000000000000004">
      <c r="AA1784" s="51">
        <f t="shared" ca="1" si="49"/>
        <v>0</v>
      </c>
      <c r="AB1784" s="51">
        <v>1784</v>
      </c>
    </row>
    <row r="1785" spans="27:28" ht="21" customHeight="1" x14ac:dyDescent="0.55000000000000004">
      <c r="AA1785" s="51">
        <f t="shared" ca="1" si="49"/>
        <v>0</v>
      </c>
      <c r="AB1785" s="51">
        <v>1785</v>
      </c>
    </row>
    <row r="1786" spans="27:28" ht="21" customHeight="1" x14ac:dyDescent="0.55000000000000004">
      <c r="AA1786" s="51">
        <f t="shared" ca="1" si="49"/>
        <v>0</v>
      </c>
      <c r="AB1786" s="51">
        <v>1786</v>
      </c>
    </row>
    <row r="1787" spans="27:28" ht="21" customHeight="1" x14ac:dyDescent="0.55000000000000004">
      <c r="AA1787" s="51">
        <f t="shared" ca="1" si="49"/>
        <v>0</v>
      </c>
      <c r="AB1787" s="51">
        <v>1787</v>
      </c>
    </row>
    <row r="1788" spans="27:28" ht="21" customHeight="1" x14ac:dyDescent="0.55000000000000004">
      <c r="AA1788" s="51">
        <f t="shared" ca="1" si="49"/>
        <v>0</v>
      </c>
      <c r="AB1788" s="51">
        <v>1788</v>
      </c>
    </row>
    <row r="1789" spans="27:28" ht="21" customHeight="1" x14ac:dyDescent="0.55000000000000004">
      <c r="AA1789" s="51">
        <f t="shared" ca="1" si="49"/>
        <v>0</v>
      </c>
      <c r="AB1789" s="51">
        <v>1789</v>
      </c>
    </row>
    <row r="1790" spans="27:28" ht="21" customHeight="1" x14ac:dyDescent="0.55000000000000004">
      <c r="AA1790" s="51">
        <f t="shared" ca="1" si="49"/>
        <v>0</v>
      </c>
      <c r="AB1790" s="51">
        <v>1790</v>
      </c>
    </row>
    <row r="1791" spans="27:28" ht="21" customHeight="1" x14ac:dyDescent="0.55000000000000004">
      <c r="AA1791" s="51">
        <f t="shared" ca="1" si="49"/>
        <v>0</v>
      </c>
      <c r="AB1791" s="51">
        <v>1791</v>
      </c>
    </row>
    <row r="1792" spans="27:28" ht="21" customHeight="1" x14ac:dyDescent="0.55000000000000004">
      <c r="AA1792" s="51">
        <f t="shared" ca="1" si="49"/>
        <v>0</v>
      </c>
      <c r="AB1792" s="51">
        <v>1792</v>
      </c>
    </row>
    <row r="1793" spans="27:28" ht="21" customHeight="1" x14ac:dyDescent="0.55000000000000004">
      <c r="AA1793" s="51">
        <f t="shared" ca="1" si="49"/>
        <v>0</v>
      </c>
      <c r="AB1793" s="51">
        <v>1793</v>
      </c>
    </row>
    <row r="1794" spans="27:28" ht="21" customHeight="1" x14ac:dyDescent="0.55000000000000004">
      <c r="AA1794" s="51">
        <f t="shared" ca="1" si="49"/>
        <v>0</v>
      </c>
      <c r="AB1794" s="51">
        <v>1794</v>
      </c>
    </row>
    <row r="1795" spans="27:28" ht="21" customHeight="1" x14ac:dyDescent="0.55000000000000004">
      <c r="AA1795" s="51">
        <f t="shared" ca="1" si="49"/>
        <v>0</v>
      </c>
      <c r="AB1795" s="51">
        <v>1795</v>
      </c>
    </row>
    <row r="1796" spans="27:28" ht="21" customHeight="1" x14ac:dyDescent="0.55000000000000004">
      <c r="AA1796" s="51">
        <f t="shared" ca="1" si="49"/>
        <v>0</v>
      </c>
      <c r="AB1796" s="51">
        <v>1796</v>
      </c>
    </row>
    <row r="1797" spans="27:28" ht="21" customHeight="1" x14ac:dyDescent="0.55000000000000004">
      <c r="AA1797" s="51">
        <f t="shared" ca="1" si="49"/>
        <v>0</v>
      </c>
      <c r="AB1797" s="51">
        <v>1797</v>
      </c>
    </row>
    <row r="1798" spans="27:28" ht="21" customHeight="1" x14ac:dyDescent="0.55000000000000004">
      <c r="AA1798" s="51">
        <f t="shared" ca="1" si="49"/>
        <v>0</v>
      </c>
      <c r="AB1798" s="51">
        <v>1798</v>
      </c>
    </row>
    <row r="1799" spans="27:28" ht="21" customHeight="1" x14ac:dyDescent="0.55000000000000004">
      <c r="AA1799" s="51">
        <f t="shared" ca="1" si="49"/>
        <v>0</v>
      </c>
      <c r="AB1799" s="51">
        <v>1799</v>
      </c>
    </row>
    <row r="1800" spans="27:28" ht="21" customHeight="1" x14ac:dyDescent="0.55000000000000004">
      <c r="AA1800" s="51">
        <f t="shared" ca="1" si="49"/>
        <v>0</v>
      </c>
      <c r="AB1800" s="51">
        <v>1800</v>
      </c>
    </row>
  </sheetData>
  <mergeCells count="16">
    <mergeCell ref="H5:K6"/>
    <mergeCell ref="L5:L6"/>
    <mergeCell ref="M5:O5"/>
    <mergeCell ref="P5:P6"/>
    <mergeCell ref="H7:H23"/>
    <mergeCell ref="I7:I14"/>
    <mergeCell ref="H27:K27"/>
    <mergeCell ref="B32:D32"/>
    <mergeCell ref="B8:D8"/>
    <mergeCell ref="J8:J14"/>
    <mergeCell ref="B9:D9"/>
    <mergeCell ref="B11:D11"/>
    <mergeCell ref="B12:B26"/>
    <mergeCell ref="C12:C18"/>
    <mergeCell ref="I16:I22"/>
    <mergeCell ref="C19:C25"/>
  </mergeCells>
  <phoneticPr fontId="4"/>
  <printOptions horizontalCentered="1"/>
  <pageMargins left="0.59055118110236227" right="0.59055118110236227" top="0.59055118110236227" bottom="0.39370078740157483" header="0.31496062992125984" footer="0.31496062992125984"/>
  <pageSetup paperSize="9" scale="53" orientation="landscape" horizontalDpi="400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BF92F-404D-469C-9470-18DAA497B3F5}">
  <sheetPr>
    <pageSetUpPr fitToPage="1"/>
  </sheetPr>
  <dimension ref="A1:Q47"/>
  <sheetViews>
    <sheetView zoomScaleNormal="100" workbookViewId="0">
      <selection sqref="A1:P2"/>
    </sheetView>
  </sheetViews>
  <sheetFormatPr defaultColWidth="0" defaultRowHeight="13.5" customHeight="1" zeroHeight="1" x14ac:dyDescent="0.2"/>
  <cols>
    <col min="1" max="1" width="3.33203125" style="180" customWidth="1"/>
    <col min="2" max="2" width="15.83203125" style="180" customWidth="1"/>
    <col min="3" max="3" width="16.75" style="180" customWidth="1"/>
    <col min="4" max="4" width="8.75" style="180" customWidth="1"/>
    <col min="5" max="5" width="10.33203125" style="180" customWidth="1"/>
    <col min="6" max="6" width="15.58203125" style="180" customWidth="1"/>
    <col min="7" max="7" width="8.75" style="180" customWidth="1"/>
    <col min="8" max="8" width="8.58203125" style="252" customWidth="1"/>
    <col min="9" max="9" width="15.08203125" style="180" customWidth="1"/>
    <col min="10" max="10" width="8.75" style="180" customWidth="1"/>
    <col min="11" max="11" width="18" style="180" customWidth="1"/>
    <col min="12" max="12" width="10.5" style="253" customWidth="1"/>
    <col min="13" max="13" width="13.5" style="180" customWidth="1"/>
    <col min="14" max="14" width="12.83203125" style="180" customWidth="1"/>
    <col min="15" max="15" width="8.83203125" style="180" customWidth="1"/>
    <col min="16" max="16" width="13.33203125" style="180" customWidth="1"/>
    <col min="17" max="17" width="1.25" style="180" customWidth="1"/>
    <col min="18" max="16384" width="0" style="180" hidden="1"/>
  </cols>
  <sheetData>
    <row r="1" spans="1:16" ht="13.5" customHeight="1" x14ac:dyDescent="0.2">
      <c r="A1" s="285" t="s">
        <v>589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</row>
    <row r="2" spans="1:16" ht="13.5" customHeight="1" x14ac:dyDescent="0.2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</row>
    <row r="3" spans="1:16" s="60" customFormat="1" ht="8.15" customHeight="1" thickBot="1" x14ac:dyDescent="0.6">
      <c r="A3" s="192"/>
    </row>
    <row r="4" spans="1:16" s="193" customFormat="1" ht="21.75" customHeight="1" x14ac:dyDescent="0.55000000000000004">
      <c r="A4" s="286"/>
      <c r="B4" s="285"/>
      <c r="C4" s="285"/>
      <c r="E4" s="194" t="s">
        <v>26</v>
      </c>
      <c r="F4" s="195"/>
      <c r="H4" s="196"/>
      <c r="I4" s="197"/>
      <c r="L4" s="197"/>
      <c r="M4" s="197"/>
      <c r="O4" s="198" t="s">
        <v>541</v>
      </c>
      <c r="P4" s="199"/>
    </row>
    <row r="5" spans="1:16" s="193" customFormat="1" ht="21.75" customHeight="1" thickBot="1" x14ac:dyDescent="0.6">
      <c r="A5" s="200"/>
      <c r="B5" s="201"/>
      <c r="C5" s="201"/>
      <c r="E5" s="202" t="s">
        <v>542</v>
      </c>
      <c r="F5" s="203">
        <f ca="1">INDIRECT(B47&amp;"!L26")</f>
        <v>0</v>
      </c>
      <c r="H5" s="196"/>
      <c r="I5" s="197"/>
      <c r="L5" s="197"/>
      <c r="M5" s="197"/>
      <c r="O5" s="202" t="s">
        <v>543</v>
      </c>
      <c r="P5" s="203">
        <f ca="1">INDIRECT(B47&amp;"!N27")</f>
        <v>0</v>
      </c>
    </row>
    <row r="6" spans="1:16" s="193" customFormat="1" ht="21.75" customHeight="1" thickBot="1" x14ac:dyDescent="0.6">
      <c r="A6" s="200"/>
      <c r="F6" s="204"/>
      <c r="H6" s="196"/>
      <c r="I6" s="197"/>
      <c r="L6" s="197"/>
      <c r="M6" s="204"/>
    </row>
    <row r="7" spans="1:16" s="193" customFormat="1" ht="21.75" customHeight="1" x14ac:dyDescent="0.55000000000000004">
      <c r="C7" s="204"/>
      <c r="E7" s="194" t="s">
        <v>25</v>
      </c>
      <c r="F7" s="199"/>
      <c r="H7" s="205" t="s">
        <v>29</v>
      </c>
      <c r="I7" s="199"/>
      <c r="K7" s="206" t="s">
        <v>544</v>
      </c>
      <c r="L7" s="207" t="s">
        <v>545</v>
      </c>
      <c r="M7" s="208">
        <f ca="1">INDIRECT(B47&amp;"!N15")</f>
        <v>0</v>
      </c>
    </row>
    <row r="8" spans="1:16" s="193" customFormat="1" ht="21.75" customHeight="1" thickBot="1" x14ac:dyDescent="0.6">
      <c r="A8" s="204"/>
      <c r="B8" s="287" t="s">
        <v>546</v>
      </c>
      <c r="C8" s="287"/>
      <c r="E8" s="202" t="s">
        <v>547</v>
      </c>
      <c r="F8" s="203">
        <f ca="1">INDIRECT(B47&amp;"!L7")</f>
        <v>0</v>
      </c>
      <c r="H8" s="202" t="s">
        <v>548</v>
      </c>
      <c r="I8" s="203">
        <f ca="1">INDIRECT(B47&amp;"!L15")</f>
        <v>0</v>
      </c>
      <c r="K8" s="209" t="s">
        <v>247</v>
      </c>
      <c r="L8" s="210" t="s">
        <v>549</v>
      </c>
      <c r="M8" s="211">
        <f ca="1">INDIRECT(B47&amp;"!O15")</f>
        <v>0</v>
      </c>
    </row>
    <row r="9" spans="1:16" s="193" customFormat="1" ht="21.75" customHeight="1" thickBot="1" x14ac:dyDescent="0.6">
      <c r="A9" s="204"/>
      <c r="C9" s="204"/>
      <c r="F9" s="204"/>
      <c r="H9" s="196"/>
      <c r="I9" s="204"/>
      <c r="K9" s="212"/>
      <c r="L9" s="213" t="s">
        <v>550</v>
      </c>
      <c r="M9" s="214">
        <f ca="1">INDIRECT(B47&amp;"!P7")</f>
        <v>0</v>
      </c>
    </row>
    <row r="10" spans="1:16" s="193" customFormat="1" ht="21.75" customHeight="1" thickBot="1" x14ac:dyDescent="0.6">
      <c r="A10" s="204"/>
      <c r="B10" s="215" t="s">
        <v>157</v>
      </c>
      <c r="C10" s="216">
        <f ca="1">INDIRECT(B47&amp;"!E12")+INDIRECT(B47&amp;"!F12")</f>
        <v>0</v>
      </c>
      <c r="F10" s="204"/>
      <c r="H10" s="196"/>
      <c r="K10" s="217" t="s">
        <v>551</v>
      </c>
      <c r="L10" s="218" t="s">
        <v>552</v>
      </c>
      <c r="M10" s="216">
        <f ca="1">INDIRECT(B47&amp;"!M23")</f>
        <v>0</v>
      </c>
      <c r="O10" s="198" t="s">
        <v>553</v>
      </c>
      <c r="P10" s="199"/>
    </row>
    <row r="11" spans="1:16" s="193" customFormat="1" ht="21.75" customHeight="1" thickBot="1" x14ac:dyDescent="0.6">
      <c r="A11" s="204"/>
      <c r="C11" s="219"/>
      <c r="F11" s="204"/>
      <c r="H11" s="196"/>
      <c r="I11" s="204"/>
      <c r="L11" s="197"/>
      <c r="M11" s="204"/>
      <c r="O11" s="202"/>
      <c r="P11" s="203">
        <f ca="1">INDIRECT(B47&amp;"!N23")</f>
        <v>0</v>
      </c>
    </row>
    <row r="12" spans="1:16" s="193" customFormat="1" ht="21.75" customHeight="1" thickBot="1" x14ac:dyDescent="0.6">
      <c r="A12" s="204"/>
      <c r="B12" s="215" t="s">
        <v>158</v>
      </c>
      <c r="C12" s="216">
        <f ca="1">INDIRECT(B47&amp;"!E13")+INDIRECT(B47&amp;"!F13")</f>
        <v>0</v>
      </c>
      <c r="F12" s="204"/>
      <c r="H12" s="205" t="s">
        <v>30</v>
      </c>
      <c r="I12" s="199"/>
      <c r="K12" s="206" t="s">
        <v>551</v>
      </c>
      <c r="L12" s="207" t="s">
        <v>554</v>
      </c>
      <c r="M12" s="208">
        <f ca="1">INDIRECT(B47&amp;"!M16")</f>
        <v>0</v>
      </c>
    </row>
    <row r="13" spans="1:16" s="193" customFormat="1" ht="21.75" customHeight="1" thickBot="1" x14ac:dyDescent="0.6">
      <c r="A13" s="204"/>
      <c r="C13" s="219"/>
      <c r="F13" s="204"/>
      <c r="H13" s="202" t="s">
        <v>555</v>
      </c>
      <c r="I13" s="203">
        <f ca="1">INDIRECT(B47&amp;"!L16")</f>
        <v>0</v>
      </c>
      <c r="K13" s="220" t="s">
        <v>553</v>
      </c>
      <c r="L13" s="221" t="s">
        <v>556</v>
      </c>
      <c r="M13" s="222">
        <f ca="1">INDIRECT(B47&amp;"!N16")</f>
        <v>0</v>
      </c>
    </row>
    <row r="14" spans="1:16" s="193" customFormat="1" ht="21.75" customHeight="1" thickBot="1" x14ac:dyDescent="0.6">
      <c r="A14" s="204"/>
      <c r="B14" s="215" t="s">
        <v>159</v>
      </c>
      <c r="C14" s="216">
        <f ca="1">INDIRECT(B47&amp;"!E14")+INDIRECT(B47&amp;"!F14")</f>
        <v>0</v>
      </c>
      <c r="F14" s="204"/>
      <c r="H14" s="196"/>
      <c r="I14" s="204"/>
      <c r="K14" s="223" t="s">
        <v>247</v>
      </c>
      <c r="L14" s="224" t="s">
        <v>557</v>
      </c>
      <c r="M14" s="203">
        <f ca="1">INDIRECT(B47&amp;"!O16")</f>
        <v>0</v>
      </c>
    </row>
    <row r="15" spans="1:16" s="193" customFormat="1" ht="21.75" customHeight="1" thickBot="1" x14ac:dyDescent="0.6">
      <c r="A15" s="204"/>
      <c r="B15" s="225"/>
      <c r="C15" s="226"/>
      <c r="F15" s="204"/>
      <c r="H15" s="196"/>
      <c r="I15" s="204"/>
      <c r="K15" s="227"/>
      <c r="L15" s="213" t="s">
        <v>550</v>
      </c>
      <c r="M15" s="214">
        <f ca="1">INDIRECT(B47&amp;"!P16")</f>
        <v>0</v>
      </c>
    </row>
    <row r="16" spans="1:16" s="193" customFormat="1" ht="21.75" customHeight="1" thickBot="1" x14ac:dyDescent="0.6">
      <c r="A16" s="204"/>
      <c r="B16" s="215" t="s">
        <v>160</v>
      </c>
      <c r="C16" s="216">
        <f ca="1">INDIRECT(B47&amp;"!E15")+INDIRECT(B47&amp;"!F15")</f>
        <v>0</v>
      </c>
      <c r="F16" s="204"/>
      <c r="H16" s="205" t="s">
        <v>38</v>
      </c>
      <c r="I16" s="199"/>
      <c r="K16" s="206" t="s">
        <v>551</v>
      </c>
      <c r="L16" s="207" t="s">
        <v>558</v>
      </c>
      <c r="M16" s="208">
        <f ca="1">INDIRECT(B47&amp;"!M21")</f>
        <v>0</v>
      </c>
    </row>
    <row r="17" spans="1:17" s="193" customFormat="1" ht="21.75" customHeight="1" thickBot="1" x14ac:dyDescent="0.6">
      <c r="A17" s="204"/>
      <c r="C17" s="228"/>
      <c r="H17" s="202" t="s">
        <v>559</v>
      </c>
      <c r="I17" s="203">
        <f ca="1">INDIRECT(B47&amp;"!L21")</f>
        <v>0</v>
      </c>
      <c r="K17" s="220" t="s">
        <v>553</v>
      </c>
      <c r="L17" s="221" t="s">
        <v>560</v>
      </c>
      <c r="M17" s="222">
        <f ca="1">INDIRECT(B47&amp;"!N21")</f>
        <v>0</v>
      </c>
    </row>
    <row r="18" spans="1:17" s="193" customFormat="1" ht="21.75" customHeight="1" thickBot="1" x14ac:dyDescent="0.6">
      <c r="A18" s="204"/>
      <c r="B18" s="229" t="s">
        <v>561</v>
      </c>
      <c r="C18" s="216">
        <f ca="1">INDIRECT(B47&amp;"!E16")+INDIRECT(B47&amp;"!F16")</f>
        <v>0</v>
      </c>
      <c r="H18" s="196"/>
      <c r="I18" s="204"/>
      <c r="K18" s="223" t="s">
        <v>247</v>
      </c>
      <c r="L18" s="224" t="s">
        <v>562</v>
      </c>
      <c r="M18" s="203">
        <f ca="1">INDIRECT(B47&amp;"!O21")</f>
        <v>0</v>
      </c>
    </row>
    <row r="19" spans="1:17" s="193" customFormat="1" ht="21.75" customHeight="1" thickBot="1" x14ac:dyDescent="0.6">
      <c r="A19" s="204"/>
      <c r="C19" s="219"/>
      <c r="H19" s="196"/>
      <c r="I19" s="204"/>
      <c r="K19" s="227"/>
      <c r="L19" s="213" t="s">
        <v>550</v>
      </c>
      <c r="M19" s="214">
        <f ca="1">INDIRECT(B47&amp;"!P21")</f>
        <v>0</v>
      </c>
    </row>
    <row r="20" spans="1:17" s="193" customFormat="1" ht="21.75" customHeight="1" thickBot="1" x14ac:dyDescent="0.6">
      <c r="A20" s="204"/>
      <c r="B20" s="229" t="s">
        <v>163</v>
      </c>
      <c r="C20" s="216">
        <f ca="1">INDIRECT(B47&amp;"!E17")+INDIRECT(B47&amp;"!F17")</f>
        <v>0</v>
      </c>
      <c r="E20" s="205" t="s">
        <v>563</v>
      </c>
      <c r="F20" s="195"/>
      <c r="H20" s="205" t="s">
        <v>31</v>
      </c>
      <c r="I20" s="199"/>
      <c r="K20" s="206" t="s">
        <v>551</v>
      </c>
      <c r="L20" s="207" t="s">
        <v>564</v>
      </c>
      <c r="M20" s="230">
        <f ca="1">INDIRECT(B47&amp;"!M17")</f>
        <v>0</v>
      </c>
      <c r="Q20" s="231"/>
    </row>
    <row r="21" spans="1:17" s="193" customFormat="1" ht="21.75" customHeight="1" thickBot="1" x14ac:dyDescent="0.6">
      <c r="A21" s="204"/>
      <c r="B21" s="232"/>
      <c r="C21" s="219"/>
      <c r="E21" s="202"/>
      <c r="F21" s="203">
        <f ca="1">INDIRECT(B47&amp;"!L23")</f>
        <v>0</v>
      </c>
      <c r="H21" s="202" t="s">
        <v>565</v>
      </c>
      <c r="I21" s="203">
        <f ca="1">INDIRECT(B47&amp;"!L17")</f>
        <v>0</v>
      </c>
      <c r="K21" s="220" t="s">
        <v>553</v>
      </c>
      <c r="L21" s="221" t="s">
        <v>566</v>
      </c>
      <c r="M21" s="233">
        <f ca="1">INDIRECT(B47&amp;"!N17")</f>
        <v>0</v>
      </c>
    </row>
    <row r="22" spans="1:17" s="193" customFormat="1" ht="21.75" customHeight="1" thickBot="1" x14ac:dyDescent="0.6">
      <c r="A22" s="204"/>
      <c r="B22" s="229" t="s">
        <v>183</v>
      </c>
      <c r="C22" s="216">
        <f ca="1">INDIRECT(B47&amp;"!E25")+INDIRECT(B47&amp;"!F25")</f>
        <v>0</v>
      </c>
      <c r="F22" s="204"/>
      <c r="K22" s="223" t="s">
        <v>247</v>
      </c>
      <c r="L22" s="224" t="s">
        <v>567</v>
      </c>
      <c r="M22" s="211">
        <f ca="1">INDIRECT(B47&amp;"!O17")</f>
        <v>0</v>
      </c>
    </row>
    <row r="23" spans="1:17" s="193" customFormat="1" ht="21.75" customHeight="1" thickBot="1" x14ac:dyDescent="0.6">
      <c r="A23" s="204"/>
      <c r="B23" s="225"/>
      <c r="C23" s="234"/>
      <c r="F23" s="204"/>
      <c r="H23" s="196"/>
      <c r="I23" s="204"/>
      <c r="K23" s="227"/>
      <c r="L23" s="213" t="s">
        <v>550</v>
      </c>
      <c r="M23" s="214">
        <f ca="1">INDIRECT(B47&amp;"!P17")</f>
        <v>0</v>
      </c>
    </row>
    <row r="24" spans="1:17" s="193" customFormat="1" ht="21.75" customHeight="1" thickBot="1" x14ac:dyDescent="0.6">
      <c r="A24" s="204"/>
      <c r="B24" s="229" t="s">
        <v>7</v>
      </c>
      <c r="C24" s="216">
        <f ca="1">INDIRECT(B47&amp;"!Y136")</f>
        <v>0</v>
      </c>
      <c r="F24" s="204"/>
      <c r="H24" s="198" t="s">
        <v>32</v>
      </c>
      <c r="I24" s="199"/>
      <c r="K24" s="206" t="s">
        <v>551</v>
      </c>
      <c r="L24" s="235" t="s">
        <v>568</v>
      </c>
      <c r="M24" s="230">
        <f ca="1">INDIRECT(B47&amp;"!M18")</f>
        <v>0</v>
      </c>
    </row>
    <row r="25" spans="1:17" s="193" customFormat="1" ht="21.75" customHeight="1" thickBot="1" x14ac:dyDescent="0.6">
      <c r="A25" s="204"/>
      <c r="B25" s="236"/>
      <c r="C25" s="237"/>
      <c r="F25" s="204"/>
      <c r="H25" s="202" t="s">
        <v>569</v>
      </c>
      <c r="I25" s="203">
        <f ca="1">INDIRECT(B47&amp;"!L18")</f>
        <v>0</v>
      </c>
      <c r="K25" s="220" t="s">
        <v>553</v>
      </c>
      <c r="L25" s="238" t="s">
        <v>570</v>
      </c>
      <c r="M25" s="233">
        <f ca="1">INDIRECT(B47&amp;"!N18")</f>
        <v>0</v>
      </c>
    </row>
    <row r="26" spans="1:17" s="193" customFormat="1" ht="21.75" customHeight="1" thickBot="1" x14ac:dyDescent="0.6">
      <c r="A26" s="204"/>
      <c r="B26" s="239" t="s">
        <v>19</v>
      </c>
      <c r="C26" s="216">
        <f ca="1">INDIRECT(B47&amp;"!E31")</f>
        <v>0</v>
      </c>
      <c r="F26" s="204"/>
      <c r="K26" s="223" t="s">
        <v>247</v>
      </c>
      <c r="L26" s="240" t="s">
        <v>571</v>
      </c>
      <c r="M26" s="211">
        <f ca="1">INDIRECT(B47&amp;"!O18")</f>
        <v>0</v>
      </c>
    </row>
    <row r="27" spans="1:17" s="193" customFormat="1" ht="21.75" customHeight="1" thickBot="1" x14ac:dyDescent="0.6">
      <c r="A27" s="204"/>
      <c r="F27" s="204"/>
      <c r="L27" s="213" t="s">
        <v>550</v>
      </c>
      <c r="M27" s="214">
        <f ca="1">INDIRECT(B47&amp;"!P18")</f>
        <v>0</v>
      </c>
      <c r="N27" s="241"/>
    </row>
    <row r="28" spans="1:17" s="193" customFormat="1" ht="21.75" customHeight="1" x14ac:dyDescent="0.55000000000000004">
      <c r="A28" s="204"/>
      <c r="B28" s="242"/>
      <c r="C28" s="237"/>
      <c r="F28" s="204"/>
      <c r="H28" s="198" t="s">
        <v>33</v>
      </c>
      <c r="I28" s="199"/>
      <c r="K28" s="206" t="s">
        <v>551</v>
      </c>
      <c r="L28" s="235" t="s">
        <v>572</v>
      </c>
      <c r="M28" s="208">
        <f ca="1">INDIRECT(B47&amp;"!M19")</f>
        <v>0</v>
      </c>
      <c r="N28" s="241"/>
    </row>
    <row r="29" spans="1:17" s="193" customFormat="1" ht="21.75" customHeight="1" thickBot="1" x14ac:dyDescent="0.6">
      <c r="A29" s="204"/>
      <c r="B29" s="242"/>
      <c r="C29" s="237"/>
      <c r="F29" s="204"/>
      <c r="H29" s="202" t="s">
        <v>573</v>
      </c>
      <c r="I29" s="203">
        <f ca="1">INDIRECT(B47&amp;"!L19")</f>
        <v>0</v>
      </c>
      <c r="K29" s="220" t="s">
        <v>553</v>
      </c>
      <c r="L29" s="238" t="s">
        <v>574</v>
      </c>
      <c r="M29" s="222">
        <f ca="1">INDIRECT(B47&amp;"!N19")</f>
        <v>0</v>
      </c>
      <c r="N29" s="241"/>
    </row>
    <row r="30" spans="1:17" s="193" customFormat="1" ht="21.75" customHeight="1" thickBot="1" x14ac:dyDescent="0.6">
      <c r="A30" s="204"/>
      <c r="B30" s="242"/>
      <c r="C30" s="237"/>
      <c r="F30" s="204"/>
      <c r="H30" s="196"/>
      <c r="I30" s="197"/>
      <c r="K30" s="223" t="s">
        <v>247</v>
      </c>
      <c r="L30" s="240" t="s">
        <v>575</v>
      </c>
      <c r="M30" s="203">
        <f ca="1">INDIRECT(B47&amp;"!O19")</f>
        <v>0</v>
      </c>
      <c r="N30" s="241"/>
    </row>
    <row r="31" spans="1:17" s="193" customFormat="1" ht="21.75" customHeight="1" thickBot="1" x14ac:dyDescent="0.6">
      <c r="A31" s="204"/>
      <c r="B31" s="242"/>
      <c r="C31" s="237"/>
      <c r="F31" s="204"/>
      <c r="L31" s="213" t="s">
        <v>550</v>
      </c>
      <c r="M31" s="214">
        <f ca="1">INDIRECT(B47&amp;"!P19")</f>
        <v>0</v>
      </c>
      <c r="N31" s="241"/>
    </row>
    <row r="32" spans="1:17" s="193" customFormat="1" ht="21.75" customHeight="1" x14ac:dyDescent="0.55000000000000004">
      <c r="A32" s="204"/>
      <c r="B32" s="242"/>
      <c r="C32" s="237"/>
      <c r="F32" s="204"/>
      <c r="H32" s="205" t="s">
        <v>34</v>
      </c>
      <c r="I32" s="199"/>
      <c r="K32" s="206" t="s">
        <v>551</v>
      </c>
      <c r="L32" s="207" t="s">
        <v>576</v>
      </c>
      <c r="M32" s="208">
        <f ca="1">INDIRECT(B47&amp;"!M20")</f>
        <v>0</v>
      </c>
      <c r="N32" s="241"/>
    </row>
    <row r="33" spans="1:16" s="193" customFormat="1" ht="21.75" customHeight="1" thickBot="1" x14ac:dyDescent="0.6">
      <c r="A33" s="204"/>
      <c r="B33" s="242"/>
      <c r="C33" s="237"/>
      <c r="F33" s="204"/>
      <c r="H33" s="202" t="s">
        <v>577</v>
      </c>
      <c r="I33" s="203">
        <f ca="1">INDIRECT(B47&amp;"!L20")</f>
        <v>0</v>
      </c>
      <c r="K33" s="220" t="s">
        <v>553</v>
      </c>
      <c r="L33" s="221" t="s">
        <v>578</v>
      </c>
      <c r="M33" s="222">
        <f ca="1">INDIRECT(B47&amp;"!N20")</f>
        <v>0</v>
      </c>
      <c r="N33" s="241"/>
    </row>
    <row r="34" spans="1:16" s="193" customFormat="1" ht="21.75" customHeight="1" thickBot="1" x14ac:dyDescent="0.6">
      <c r="A34" s="204"/>
      <c r="B34" s="242"/>
      <c r="C34" s="237"/>
      <c r="F34" s="204"/>
      <c r="H34" s="196"/>
      <c r="I34" s="204"/>
      <c r="K34" s="223" t="s">
        <v>247</v>
      </c>
      <c r="L34" s="224" t="s">
        <v>579</v>
      </c>
      <c r="M34" s="203">
        <f ca="1">INDIRECT(B47&amp;"!O20")</f>
        <v>0</v>
      </c>
      <c r="N34" s="241"/>
    </row>
    <row r="35" spans="1:16" s="193" customFormat="1" ht="21.75" customHeight="1" thickBot="1" x14ac:dyDescent="0.6">
      <c r="A35" s="204"/>
      <c r="C35" s="204"/>
      <c r="F35" s="204"/>
      <c r="H35" s="196"/>
      <c r="I35" s="197"/>
      <c r="K35" s="243"/>
      <c r="L35" s="213" t="s">
        <v>550</v>
      </c>
      <c r="M35" s="214">
        <f ca="1">INDIRECT(B47&amp;"!P20")</f>
        <v>0</v>
      </c>
      <c r="N35" s="241"/>
    </row>
    <row r="36" spans="1:16" s="193" customFormat="1" ht="21.75" customHeight="1" x14ac:dyDescent="0.55000000000000004">
      <c r="A36" s="204"/>
      <c r="F36" s="204"/>
      <c r="H36" s="194" t="s">
        <v>284</v>
      </c>
      <c r="I36" s="199"/>
      <c r="K36" s="244" t="s">
        <v>551</v>
      </c>
      <c r="L36" s="245" t="s">
        <v>580</v>
      </c>
      <c r="M36" s="208">
        <f ca="1">INDIRECT(B47&amp;"!M22")</f>
        <v>0</v>
      </c>
      <c r="N36" s="241"/>
      <c r="O36" s="193" t="s">
        <v>581</v>
      </c>
    </row>
    <row r="37" spans="1:16" s="193" customFormat="1" ht="34.5" customHeight="1" thickBot="1" x14ac:dyDescent="0.6">
      <c r="F37" s="204"/>
      <c r="H37" s="202" t="s">
        <v>582</v>
      </c>
      <c r="I37" s="203">
        <f ca="1">INDIRECT(B47&amp;"!L22")</f>
        <v>0</v>
      </c>
      <c r="K37" s="223" t="s">
        <v>553</v>
      </c>
      <c r="L37" s="224" t="s">
        <v>583</v>
      </c>
      <c r="M37" s="211">
        <f ca="1">INDIRECT(B47&amp;"!N22")</f>
        <v>0</v>
      </c>
      <c r="O37" s="288">
        <f ca="1">INDIRECT(B47&amp;"!O24")</f>
        <v>0</v>
      </c>
      <c r="P37" s="288"/>
    </row>
    <row r="38" spans="1:16" s="193" customFormat="1" ht="21.75" customHeight="1" thickBot="1" x14ac:dyDescent="0.6">
      <c r="B38" s="246" t="s">
        <v>584</v>
      </c>
      <c r="C38" s="247">
        <f ca="1">INDIRECT(B47&amp;"!E6")</f>
        <v>0</v>
      </c>
      <c r="F38" s="204"/>
      <c r="H38" s="196"/>
      <c r="I38" s="197"/>
      <c r="L38" s="213" t="s">
        <v>550</v>
      </c>
      <c r="M38" s="214">
        <f ca="1">INDIRECT(B47&amp;"!P22")</f>
        <v>0</v>
      </c>
      <c r="O38" s="289"/>
      <c r="P38" s="289"/>
    </row>
    <row r="39" spans="1:16" s="193" customFormat="1" ht="21.75" customHeight="1" x14ac:dyDescent="0.55000000000000004">
      <c r="B39" s="248" t="s">
        <v>585</v>
      </c>
      <c r="C39" s="249">
        <f ca="1">INDIRECT(B47&amp;"!E7")</f>
        <v>0</v>
      </c>
      <c r="E39" s="205" t="s">
        <v>28</v>
      </c>
      <c r="F39" s="199"/>
      <c r="H39" s="196"/>
      <c r="I39" s="197"/>
      <c r="L39" s="197"/>
      <c r="M39" s="197"/>
      <c r="O39" s="205" t="s">
        <v>586</v>
      </c>
      <c r="P39" s="199"/>
    </row>
    <row r="40" spans="1:16" s="193" customFormat="1" ht="21.75" customHeight="1" thickBot="1" x14ac:dyDescent="0.6">
      <c r="B40" s="250" t="s">
        <v>3</v>
      </c>
      <c r="C40" s="251">
        <f ca="1">INDIRECT(B47&amp;"!E8")</f>
        <v>0</v>
      </c>
      <c r="E40" s="202" t="s">
        <v>587</v>
      </c>
      <c r="F40" s="203">
        <f ca="1">INDIRECT(B47&amp;"!L25")</f>
        <v>0</v>
      </c>
      <c r="H40" s="196"/>
      <c r="I40" s="197"/>
      <c r="L40" s="197"/>
      <c r="M40" s="197"/>
      <c r="O40" s="202"/>
      <c r="P40" s="203">
        <f ca="1">INDIRECT(B47&amp;"!O27")</f>
        <v>0</v>
      </c>
    </row>
    <row r="41" spans="1:16" ht="21.75" customHeight="1" x14ac:dyDescent="0.2"/>
    <row r="42" spans="1:16" ht="20.149999999999999" hidden="1" customHeight="1" x14ac:dyDescent="0.2"/>
    <row r="43" spans="1:16" ht="20.149999999999999" hidden="1" customHeight="1" x14ac:dyDescent="0.2"/>
    <row r="44" spans="1:16" ht="20.149999999999999" hidden="1" customHeight="1" x14ac:dyDescent="0.2"/>
    <row r="45" spans="1:16" ht="20.149999999999999" hidden="1" customHeight="1" x14ac:dyDescent="0.2"/>
    <row r="47" spans="1:16" ht="13" hidden="1" x14ac:dyDescent="0.2">
      <c r="B47" s="180" t="s">
        <v>588</v>
      </c>
    </row>
  </sheetData>
  <mergeCells count="4">
    <mergeCell ref="A1:P2"/>
    <mergeCell ref="A4:C4"/>
    <mergeCell ref="B8:C8"/>
    <mergeCell ref="O37:P38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68" orientation="landscape" horizontalDpi="400" verticalDpi="4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4A70A17-93AB-48D3-B18B-6B6BA45E4D59}"/>
</file>

<file path=customXml/itemProps2.xml><?xml version="1.0" encoding="utf-8"?>
<ds:datastoreItem xmlns:ds="http://schemas.openxmlformats.org/officeDocument/2006/customXml" ds:itemID="{AE84F372-80EF-40EF-A252-CD3E30643636}"/>
</file>

<file path=customXml/itemProps3.xml><?xml version="1.0" encoding="utf-8"?>
<ds:datastoreItem xmlns:ds="http://schemas.openxmlformats.org/officeDocument/2006/customXml" ds:itemID="{51529127-3D5B-4451-AE91-6D57E95551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15</vt:i4>
      </vt:variant>
    </vt:vector>
  </HeadingPairs>
  <TitlesOfParts>
    <vt:vector size="23" baseType="lpstr">
      <vt:lpstr>ごみ処理概要</vt:lpstr>
      <vt:lpstr>ごみ搬入量内訳</vt:lpstr>
      <vt:lpstr>施設区分別搬入量内訳</vt:lpstr>
      <vt:lpstr>ごみ処理量内訳</vt:lpstr>
      <vt:lpstr>資源化量内訳</vt:lpstr>
      <vt:lpstr>施設資源化量内訳</vt:lpstr>
      <vt:lpstr>ごみ集計結果</vt:lpstr>
      <vt:lpstr>ごみフローシート</vt:lpstr>
      <vt:lpstr>DY</vt:lpstr>
      <vt:lpstr>ごみフローシート!Print_Area</vt:lpstr>
      <vt:lpstr>ごみ集計結果!Print_Area</vt:lpstr>
      <vt:lpstr>ごみ処理概要!Print_Area</vt:lpstr>
      <vt:lpstr>ごみ処理量内訳!Print_Area</vt:lpstr>
      <vt:lpstr>ごみ搬入量内訳!Print_Area</vt:lpstr>
      <vt:lpstr>施設区分別搬入量内訳!Print_Area</vt:lpstr>
      <vt:lpstr>施設資源化量内訳!Print_Area</vt:lpstr>
      <vt:lpstr>資源化量内訳!Print_Area</vt:lpstr>
      <vt:lpstr>ごみ処理概要!Print_Titles</vt:lpstr>
      <vt:lpstr>ごみ処理量内訳!Print_Titles</vt:lpstr>
      <vt:lpstr>ごみ搬入量内訳!Print_Titles</vt:lpstr>
      <vt:lpstr>施設区分別搬入量内訳!Print_Titles</vt:lpstr>
      <vt:lpstr>施設資源化量内訳!Print_Titles</vt:lpstr>
      <vt:lpstr>資源化量内訳!Print_Titles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2026-07-16T07:58:13Z</dcterms:created>
  <dcterms:modified xsi:type="dcterms:W3CDTF">2026-07-16T07:58:14Z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