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480" yWindow="300" windowWidth="20730" windowHeight="9315"/>
  </bookViews>
  <sheets>
    <sheet name="20-00-63" sheetId="1" r:id="rId1"/>
  </sheets>
  <definedNames>
    <definedName name="_xlnm._FilterDatabase" localSheetId="0" hidden="1">'20-00-63'!$A$1:$S$75</definedName>
    <definedName name="b">#REF!</definedName>
    <definedName name="GOUKEI">#REF!</definedName>
    <definedName name="JK">#REF!</definedName>
    <definedName name="PASTE1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_xlnm.Print_Area" localSheetId="0">'20-00-63'!$A$1:$S$74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C70" i="1" l="1"/>
  <c r="C35" i="1"/>
  <c r="A32" i="1"/>
  <c r="C67" i="1" s="1"/>
  <c r="A29" i="1" l="1"/>
  <c r="D70" i="1"/>
  <c r="B35" i="1"/>
  <c r="S6" i="1"/>
  <c r="D32" i="1"/>
  <c r="B67" i="1"/>
  <c r="C29" i="1"/>
  <c r="D35" i="1"/>
  <c r="C32" i="1"/>
  <c r="B70" i="1"/>
  <c r="R6" i="1" l="1"/>
  <c r="B32" i="1"/>
  <c r="C64" i="1"/>
  <c r="D67" i="1"/>
  <c r="A26" i="1"/>
  <c r="D64" i="1" l="1"/>
  <c r="A23" i="1"/>
  <c r="C26" i="1"/>
  <c r="Q6" i="1"/>
  <c r="D29" i="1"/>
  <c r="B64" i="1"/>
  <c r="C61" i="1"/>
  <c r="B29" i="1"/>
  <c r="C58" i="1" l="1"/>
  <c r="B26" i="1"/>
  <c r="D61" i="1"/>
  <c r="B61" i="1"/>
  <c r="P6" i="1"/>
  <c r="A20" i="1"/>
  <c r="D26" i="1"/>
  <c r="C23" i="1"/>
  <c r="O6" i="1" l="1"/>
  <c r="D58" i="1"/>
  <c r="C55" i="1"/>
  <c r="B23" i="1"/>
  <c r="B58" i="1"/>
  <c r="A17" i="1"/>
  <c r="C20" i="1"/>
  <c r="D23" i="1"/>
  <c r="D55" i="1" l="1"/>
  <c r="B20" i="1"/>
  <c r="A14" i="1"/>
  <c r="B55" i="1"/>
  <c r="N6" i="1"/>
  <c r="D20" i="1"/>
  <c r="C52" i="1"/>
  <c r="C17" i="1"/>
  <c r="A11" i="1" l="1"/>
  <c r="C14" i="1"/>
  <c r="B52" i="1"/>
  <c r="D52" i="1"/>
  <c r="B17" i="1"/>
  <c r="D17" i="1"/>
  <c r="C49" i="1"/>
  <c r="M6" i="1"/>
  <c r="D14" i="1" l="1"/>
  <c r="C11" i="1"/>
  <c r="A8" i="1"/>
  <c r="B14" i="1"/>
  <c r="B49" i="1"/>
  <c r="C46" i="1"/>
  <c r="D49" i="1"/>
  <c r="L6" i="1"/>
  <c r="C8" i="1" l="1"/>
  <c r="K6" i="1"/>
  <c r="B8" i="1"/>
  <c r="D11" i="1"/>
  <c r="B46" i="1"/>
  <c r="B11" i="1"/>
  <c r="C43" i="1"/>
  <c r="D46" i="1"/>
  <c r="J6" i="1"/>
  <c r="B43" i="1"/>
</calcChain>
</file>

<file path=xl/sharedStrings.xml><?xml version="1.0" encoding="utf-8"?>
<sst xmlns="http://schemas.openxmlformats.org/spreadsheetml/2006/main" count="68" uniqueCount="10">
  <si>
    <t>計</t>
  </si>
  <si>
    <t>男</t>
  </si>
  <si>
    <t>女</t>
  </si>
  <si>
    <t>63　再入受刑者の前刑出所年別　再入状況</t>
    <rPh sb="3" eb="4">
      <t>サイ</t>
    </rPh>
    <rPh sb="4" eb="5">
      <t>ニュウ</t>
    </rPh>
    <rPh sb="5" eb="8">
      <t>ジュケイシャ</t>
    </rPh>
    <rPh sb="9" eb="10">
      <t>マエ</t>
    </rPh>
    <rPh sb="10" eb="11">
      <t>ケイ</t>
    </rPh>
    <rPh sb="11" eb="13">
      <t>シュッショ</t>
    </rPh>
    <rPh sb="13" eb="15">
      <t>ネンベツ</t>
    </rPh>
    <rPh sb="16" eb="17">
      <t>サイ</t>
    </rPh>
    <rPh sb="17" eb="18">
      <t>ニュウ</t>
    </rPh>
    <rPh sb="18" eb="20">
      <t>ジョウキョウ</t>
    </rPh>
    <phoneticPr fontId="31"/>
  </si>
  <si>
    <t>前刑出所年</t>
    <rPh sb="0" eb="1">
      <t>マエ</t>
    </rPh>
    <rPh sb="1" eb="2">
      <t>ケイ</t>
    </rPh>
    <rPh sb="2" eb="4">
      <t>シュッショ</t>
    </rPh>
    <rPh sb="4" eb="5">
      <t>ドシ</t>
    </rPh>
    <phoneticPr fontId="31"/>
  </si>
  <si>
    <t>出所
人員</t>
    <rPh sb="0" eb="2">
      <t>シュッショ</t>
    </rPh>
    <rPh sb="4" eb="6">
      <t>ジンイン</t>
    </rPh>
    <phoneticPr fontId="31"/>
  </si>
  <si>
    <t>再入年</t>
    <rPh sb="0" eb="1">
      <t>サイ</t>
    </rPh>
    <rPh sb="1" eb="2">
      <t>ニュウ</t>
    </rPh>
    <rPh sb="2" eb="3">
      <t>ネン</t>
    </rPh>
    <phoneticPr fontId="31"/>
  </si>
  <si>
    <t>計</t>
    <rPh sb="0" eb="1">
      <t>ケイ</t>
    </rPh>
    <phoneticPr fontId="31"/>
  </si>
  <si>
    <t>(百　　　分　　　比)</t>
    <phoneticPr fontId="31"/>
  </si>
  <si>
    <t>年</t>
    <rPh sb="0" eb="1">
      <t>ネン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</si>
</sst>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205" formatCode="#,##0;\-#,##0;&quot;-&quot;"/>
    <numFmt numFmtId="207" formatCode="[$-411]g/&quot;標&quot;&quot;準&quot;"/>
    <numFmt numFmtId="208" formatCode="&quot;｣&quot;#,##0;[Red]\-&quot;｣&quot;#,##0"/>
    <numFmt numFmtId="209" formatCode="_ &quot;SFr.&quot;* #,##0.00_ ;_ &quot;SFr.&quot;* \-#,##0.00_ ;_ &quot;SFr.&quot;* &quot;-&quot;??_ ;_ @_ "/>
    <numFmt numFmtId="223" formatCode="###,##0.0;\-###,##0.0;&quot;－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05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07" fontId="5" fillId="0" borderId="0" applyFont="0" applyFill="0" applyBorder="0" applyAlignment="0" applyProtection="0"/>
    <xf numFmtId="208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9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5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34" fillId="0" borderId="16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wrapText="1" justifyLastLine="1"/>
    </xf>
    <xf numFmtId="0" fontId="34" fillId="0" borderId="18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 justifyLastLine="1"/>
    </xf>
    <xf numFmtId="0" fontId="18" fillId="0" borderId="0" xfId="0" applyFont="1">
      <alignment vertical="center"/>
    </xf>
    <xf numFmtId="177" fontId="18" fillId="0" borderId="17" xfId="0" applyNumberFormat="1" applyFont="1" applyBorder="1" applyAlignment="1">
      <alignment horizontal="right" vertical="center"/>
    </xf>
    <xf numFmtId="177" fontId="34" fillId="0" borderId="17" xfId="0" applyNumberFormat="1" applyFont="1" applyBorder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177" fontId="34" fillId="0" borderId="0" xfId="0" applyNumberFormat="1" applyFont="1" applyAlignment="1">
      <alignment horizontal="right" vertical="center"/>
    </xf>
    <xf numFmtId="223" fontId="18" fillId="0" borderId="0" xfId="0" applyNumberFormat="1" applyFont="1">
      <alignment vertical="center"/>
    </xf>
    <xf numFmtId="0" fontId="34" fillId="0" borderId="0" xfId="0" applyFont="1" applyAlignment="1">
      <alignment horizontal="right" vertical="center"/>
    </xf>
    <xf numFmtId="0" fontId="34" fillId="0" borderId="0" xfId="0" applyFont="1">
      <alignment vertical="center"/>
    </xf>
    <xf numFmtId="0" fontId="18" fillId="0" borderId="13" xfId="0" applyFont="1" applyBorder="1">
      <alignment vertical="center"/>
    </xf>
    <xf numFmtId="49" fontId="18" fillId="0" borderId="13" xfId="0" applyNumberFormat="1" applyFont="1" applyBorder="1" applyAlignment="1">
      <alignment horizontal="distributed" vertical="center"/>
    </xf>
    <xf numFmtId="177" fontId="18" fillId="0" borderId="19" xfId="0" applyNumberFormat="1" applyFont="1" applyBorder="1">
      <alignment vertical="center"/>
    </xf>
    <xf numFmtId="177" fontId="18" fillId="0" borderId="13" xfId="0" applyNumberFormat="1" applyFont="1" applyBorder="1">
      <alignment vertical="center"/>
    </xf>
    <xf numFmtId="49" fontId="18" fillId="0" borderId="0" xfId="0" applyNumberFormat="1" applyFont="1" applyAlignment="1">
      <alignment horizontal="distributed" vertical="center"/>
    </xf>
    <xf numFmtId="0" fontId="18" fillId="0" borderId="15" xfId="0" applyFont="1" applyBorder="1">
      <alignment vertical="center"/>
    </xf>
    <xf numFmtId="49" fontId="18" fillId="0" borderId="15" xfId="0" applyNumberFormat="1" applyFont="1" applyBorder="1" applyAlignment="1">
      <alignment horizontal="distributed" vertical="center"/>
    </xf>
    <xf numFmtId="0" fontId="18" fillId="0" borderId="15" xfId="0" applyFont="1" applyBorder="1" applyAlignment="1">
      <alignment horizontal="right" vertical="center"/>
    </xf>
    <xf numFmtId="0" fontId="18" fillId="0" borderId="20" xfId="0" applyFont="1" applyBorder="1">
      <alignment vertical="center"/>
    </xf>
    <xf numFmtId="177" fontId="18" fillId="0" borderId="21" xfId="0" applyNumberFormat="1" applyFont="1" applyBorder="1">
      <alignment vertical="center"/>
    </xf>
    <xf numFmtId="177" fontId="18" fillId="0" borderId="15" xfId="0" applyNumberFormat="1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22" xfId="0" applyFont="1" applyBorder="1">
      <alignment vertical="center"/>
    </xf>
    <xf numFmtId="223" fontId="18" fillId="0" borderId="23" xfId="0" applyNumberFormat="1" applyFont="1" applyBorder="1" applyAlignment="1">
      <alignment horizontal="right" vertical="center"/>
    </xf>
    <xf numFmtId="223" fontId="34" fillId="0" borderId="0" xfId="0" applyNumberFormat="1" applyFont="1" applyAlignment="1">
      <alignment horizontal="right" vertical="center"/>
    </xf>
    <xf numFmtId="223" fontId="18" fillId="0" borderId="0" xfId="0" applyNumberFormat="1" applyFont="1" applyAlignment="1">
      <alignment horizontal="right" vertical="center"/>
    </xf>
    <xf numFmtId="0" fontId="34" fillId="0" borderId="0" xfId="0" applyFont="1" applyBorder="1" applyAlignment="1">
      <alignment horizontal="right" vertical="center"/>
    </xf>
    <xf numFmtId="0" fontId="34" fillId="0" borderId="22" xfId="0" applyFont="1" applyBorder="1">
      <alignment vertical="center"/>
    </xf>
    <xf numFmtId="223" fontId="34" fillId="0" borderId="23" xfId="0" applyNumberFormat="1" applyFont="1" applyBorder="1" applyAlignment="1">
      <alignment horizontal="right" vertical="center"/>
    </xf>
    <xf numFmtId="0" fontId="18" fillId="0" borderId="24" xfId="0" applyFont="1" applyBorder="1">
      <alignment vertical="center"/>
    </xf>
    <xf numFmtId="177" fontId="18" fillId="0" borderId="25" xfId="0" applyNumberFormat="1" applyFont="1" applyBorder="1">
      <alignment vertical="center"/>
    </xf>
    <xf numFmtId="14" fontId="39" fillId="0" borderId="0" xfId="0" applyNumberFormat="1" applyFont="1">
      <alignment vertical="center"/>
    </xf>
    <xf numFmtId="0" fontId="39" fillId="0" borderId="0" xfId="0" applyNumberFormat="1" applyFont="1">
      <alignment vertical="center"/>
    </xf>
    <xf numFmtId="0" fontId="0" fillId="0" borderId="16" xfId="0" applyNumberFormat="1" applyBorder="1" applyAlignment="1">
      <alignment horizontal="distributed" vertical="center" wrapText="1" justifyLastLine="1"/>
    </xf>
    <xf numFmtId="0" fontId="18" fillId="0" borderId="16" xfId="0" applyNumberFormat="1" applyFont="1" applyBorder="1" applyAlignment="1">
      <alignment horizontal="distributed" vertical="center" justifyLastLine="1"/>
    </xf>
    <xf numFmtId="0" fontId="34" fillId="0" borderId="26" xfId="0" applyNumberFormat="1" applyFont="1" applyBorder="1" applyAlignment="1">
      <alignment horizontal="distributed" vertical="center" justifyLastLine="1"/>
    </xf>
    <xf numFmtId="0" fontId="0" fillId="0" borderId="0" xfId="0" applyNumberFormat="1" applyAlignment="1">
      <alignment horizontal="right" vertical="center"/>
    </xf>
    <xf numFmtId="0" fontId="34" fillId="0" borderId="0" xfId="0" applyNumberFormat="1" applyFont="1" applyAlignment="1">
      <alignment horizontal="right" vertical="center"/>
    </xf>
    <xf numFmtId="0" fontId="0" fillId="0" borderId="0" xfId="0" applyNumberFormat="1" applyBorder="1" applyAlignment="1">
      <alignment horizontal="right" vertical="center"/>
    </xf>
    <xf numFmtId="0" fontId="0" fillId="0" borderId="0" xfId="0" applyNumberFormat="1" applyFont="1" applyBorder="1" applyAlignment="1">
      <alignment horizontal="right" vertical="center"/>
    </xf>
    <xf numFmtId="0" fontId="18" fillId="0" borderId="0" xfId="0" applyNumberFormat="1" applyFont="1" applyBorder="1" applyAlignment="1">
      <alignment horizontal="right" vertical="center"/>
    </xf>
    <xf numFmtId="0" fontId="0" fillId="0" borderId="0" xfId="0" applyNumberForma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18" fillId="0" borderId="21" xfId="0" applyFont="1" applyBorder="1" applyAlignment="1">
      <alignment horizontal="distributed" vertical="center" wrapText="1" justifyLastLine="1"/>
    </xf>
    <xf numFmtId="0" fontId="18" fillId="0" borderId="25" xfId="0" applyFont="1" applyBorder="1" applyAlignment="1">
      <alignment horizontal="distributed" vertical="center" wrapText="1" justifyLastLine="1"/>
    </xf>
    <xf numFmtId="0" fontId="18" fillId="0" borderId="26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33" fillId="0" borderId="0" xfId="0" applyFont="1" applyAlignment="1">
      <alignment horizontal="center" vertical="center"/>
    </xf>
    <xf numFmtId="0" fontId="0" fillId="0" borderId="0" xfId="0" applyNumberFormat="1" applyAlignment="1">
      <alignment horizontal="distributed" vertical="center"/>
    </xf>
    <xf numFmtId="49" fontId="0" fillId="0" borderId="0" xfId="0" applyNumberFormat="1" applyAlignment="1">
      <alignment horizontal="center" vertical="center"/>
    </xf>
    <xf numFmtId="49" fontId="18" fillId="0" borderId="0" xfId="0" applyNumberFormat="1" applyFont="1" applyAlignment="1">
      <alignment horizontal="center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85725</xdr:colOff>
      <xdr:row>7</xdr:row>
      <xdr:rowOff>38100</xdr:rowOff>
    </xdr:from>
    <xdr:to>
      <xdr:col>5</xdr:col>
      <xdr:colOff>28575</xdr:colOff>
      <xdr:row>9</xdr:row>
      <xdr:rowOff>85725</xdr:rowOff>
    </xdr:to>
    <xdr:sp macro="" textlink="">
      <xdr:nvSpPr>
        <xdr:cNvPr id="1165" name="AutoShape 1"/>
        <xdr:cNvSpPr>
          <a:spLocks/>
        </xdr:cNvSpPr>
      </xdr:nvSpPr>
      <xdr:spPr bwMode="auto">
        <a:xfrm>
          <a:off x="1085850" y="1657350"/>
          <a:ext cx="104775" cy="31432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10</xdr:row>
      <xdr:rowOff>38100</xdr:rowOff>
    </xdr:from>
    <xdr:to>
      <xdr:col>5</xdr:col>
      <xdr:colOff>28575</xdr:colOff>
      <xdr:row>12</xdr:row>
      <xdr:rowOff>85725</xdr:rowOff>
    </xdr:to>
    <xdr:sp macro="" textlink="">
      <xdr:nvSpPr>
        <xdr:cNvPr id="1166" name="AutoShape 2"/>
        <xdr:cNvSpPr>
          <a:spLocks/>
        </xdr:cNvSpPr>
      </xdr:nvSpPr>
      <xdr:spPr bwMode="auto">
        <a:xfrm>
          <a:off x="1085850" y="2057400"/>
          <a:ext cx="104775" cy="31432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13</xdr:row>
      <xdr:rowOff>38100</xdr:rowOff>
    </xdr:from>
    <xdr:to>
      <xdr:col>5</xdr:col>
      <xdr:colOff>28575</xdr:colOff>
      <xdr:row>15</xdr:row>
      <xdr:rowOff>85725</xdr:rowOff>
    </xdr:to>
    <xdr:sp macro="" textlink="">
      <xdr:nvSpPr>
        <xdr:cNvPr id="1167" name="AutoShape 3"/>
        <xdr:cNvSpPr>
          <a:spLocks/>
        </xdr:cNvSpPr>
      </xdr:nvSpPr>
      <xdr:spPr bwMode="auto">
        <a:xfrm>
          <a:off x="1085850" y="2457450"/>
          <a:ext cx="104775" cy="31432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16</xdr:row>
      <xdr:rowOff>38100</xdr:rowOff>
    </xdr:from>
    <xdr:to>
      <xdr:col>5</xdr:col>
      <xdr:colOff>28575</xdr:colOff>
      <xdr:row>18</xdr:row>
      <xdr:rowOff>85725</xdr:rowOff>
    </xdr:to>
    <xdr:sp macro="" textlink="">
      <xdr:nvSpPr>
        <xdr:cNvPr id="1168" name="AutoShape 4"/>
        <xdr:cNvSpPr>
          <a:spLocks/>
        </xdr:cNvSpPr>
      </xdr:nvSpPr>
      <xdr:spPr bwMode="auto">
        <a:xfrm>
          <a:off x="1085850" y="2857500"/>
          <a:ext cx="104775" cy="31432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19</xdr:row>
      <xdr:rowOff>38100</xdr:rowOff>
    </xdr:from>
    <xdr:to>
      <xdr:col>5</xdr:col>
      <xdr:colOff>28575</xdr:colOff>
      <xdr:row>21</xdr:row>
      <xdr:rowOff>85725</xdr:rowOff>
    </xdr:to>
    <xdr:sp macro="" textlink="">
      <xdr:nvSpPr>
        <xdr:cNvPr id="1169" name="AutoShape 5"/>
        <xdr:cNvSpPr>
          <a:spLocks/>
        </xdr:cNvSpPr>
      </xdr:nvSpPr>
      <xdr:spPr bwMode="auto">
        <a:xfrm>
          <a:off x="1085850" y="3257550"/>
          <a:ext cx="104775" cy="31432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22</xdr:row>
      <xdr:rowOff>38100</xdr:rowOff>
    </xdr:from>
    <xdr:to>
      <xdr:col>5</xdr:col>
      <xdr:colOff>28575</xdr:colOff>
      <xdr:row>24</xdr:row>
      <xdr:rowOff>85725</xdr:rowOff>
    </xdr:to>
    <xdr:sp macro="" textlink="">
      <xdr:nvSpPr>
        <xdr:cNvPr id="1170" name="AutoShape 6"/>
        <xdr:cNvSpPr>
          <a:spLocks/>
        </xdr:cNvSpPr>
      </xdr:nvSpPr>
      <xdr:spPr bwMode="auto">
        <a:xfrm>
          <a:off x="1085850" y="3657600"/>
          <a:ext cx="104775" cy="31432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25</xdr:row>
      <xdr:rowOff>38100</xdr:rowOff>
    </xdr:from>
    <xdr:to>
      <xdr:col>5</xdr:col>
      <xdr:colOff>28575</xdr:colOff>
      <xdr:row>27</xdr:row>
      <xdr:rowOff>85725</xdr:rowOff>
    </xdr:to>
    <xdr:sp macro="" textlink="">
      <xdr:nvSpPr>
        <xdr:cNvPr id="1171" name="AutoShape 7"/>
        <xdr:cNvSpPr>
          <a:spLocks/>
        </xdr:cNvSpPr>
      </xdr:nvSpPr>
      <xdr:spPr bwMode="auto">
        <a:xfrm>
          <a:off x="1085850" y="4057650"/>
          <a:ext cx="104775" cy="31432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28</xdr:row>
      <xdr:rowOff>38100</xdr:rowOff>
    </xdr:from>
    <xdr:to>
      <xdr:col>5</xdr:col>
      <xdr:colOff>28575</xdr:colOff>
      <xdr:row>30</xdr:row>
      <xdr:rowOff>85725</xdr:rowOff>
    </xdr:to>
    <xdr:sp macro="" textlink="">
      <xdr:nvSpPr>
        <xdr:cNvPr id="1172" name="AutoShape 8"/>
        <xdr:cNvSpPr>
          <a:spLocks/>
        </xdr:cNvSpPr>
      </xdr:nvSpPr>
      <xdr:spPr bwMode="auto">
        <a:xfrm>
          <a:off x="1085850" y="4457700"/>
          <a:ext cx="104775" cy="31432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31</xdr:row>
      <xdr:rowOff>38100</xdr:rowOff>
    </xdr:from>
    <xdr:to>
      <xdr:col>5</xdr:col>
      <xdr:colOff>28575</xdr:colOff>
      <xdr:row>33</xdr:row>
      <xdr:rowOff>85725</xdr:rowOff>
    </xdr:to>
    <xdr:sp macro="" textlink="">
      <xdr:nvSpPr>
        <xdr:cNvPr id="1173" name="AutoShape 9"/>
        <xdr:cNvSpPr>
          <a:spLocks/>
        </xdr:cNvSpPr>
      </xdr:nvSpPr>
      <xdr:spPr bwMode="auto">
        <a:xfrm>
          <a:off x="1085850" y="4857750"/>
          <a:ext cx="104775" cy="31432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34</xdr:row>
      <xdr:rowOff>38100</xdr:rowOff>
    </xdr:from>
    <xdr:to>
      <xdr:col>5</xdr:col>
      <xdr:colOff>28575</xdr:colOff>
      <xdr:row>36</xdr:row>
      <xdr:rowOff>85725</xdr:rowOff>
    </xdr:to>
    <xdr:sp macro="" textlink="">
      <xdr:nvSpPr>
        <xdr:cNvPr id="1174" name="AutoShape 10"/>
        <xdr:cNvSpPr>
          <a:spLocks/>
        </xdr:cNvSpPr>
      </xdr:nvSpPr>
      <xdr:spPr bwMode="auto">
        <a:xfrm>
          <a:off x="1085850" y="5257800"/>
          <a:ext cx="104775" cy="314325"/>
        </a:xfrm>
        <a:prstGeom prst="leftBrace">
          <a:avLst>
            <a:gd name="adj1" fmla="val 4286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42</xdr:row>
      <xdr:rowOff>38100</xdr:rowOff>
    </xdr:from>
    <xdr:to>
      <xdr:col>5</xdr:col>
      <xdr:colOff>28575</xdr:colOff>
      <xdr:row>44</xdr:row>
      <xdr:rowOff>85725</xdr:rowOff>
    </xdr:to>
    <xdr:sp macro="" textlink="">
      <xdr:nvSpPr>
        <xdr:cNvPr id="1175" name="AutoShape 11"/>
        <xdr:cNvSpPr>
          <a:spLocks/>
        </xdr:cNvSpPr>
      </xdr:nvSpPr>
      <xdr:spPr bwMode="auto">
        <a:xfrm>
          <a:off x="1085850" y="6381750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45</xdr:row>
      <xdr:rowOff>38100</xdr:rowOff>
    </xdr:from>
    <xdr:to>
      <xdr:col>5</xdr:col>
      <xdr:colOff>28575</xdr:colOff>
      <xdr:row>47</xdr:row>
      <xdr:rowOff>85725</xdr:rowOff>
    </xdr:to>
    <xdr:sp macro="" textlink="">
      <xdr:nvSpPr>
        <xdr:cNvPr id="1176" name="AutoShape 12"/>
        <xdr:cNvSpPr>
          <a:spLocks/>
        </xdr:cNvSpPr>
      </xdr:nvSpPr>
      <xdr:spPr bwMode="auto">
        <a:xfrm>
          <a:off x="1085850" y="6810375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48</xdr:row>
      <xdr:rowOff>38100</xdr:rowOff>
    </xdr:from>
    <xdr:to>
      <xdr:col>5</xdr:col>
      <xdr:colOff>28575</xdr:colOff>
      <xdr:row>50</xdr:row>
      <xdr:rowOff>85725</xdr:rowOff>
    </xdr:to>
    <xdr:sp macro="" textlink="">
      <xdr:nvSpPr>
        <xdr:cNvPr id="1177" name="AutoShape 13"/>
        <xdr:cNvSpPr>
          <a:spLocks/>
        </xdr:cNvSpPr>
      </xdr:nvSpPr>
      <xdr:spPr bwMode="auto">
        <a:xfrm>
          <a:off x="1085850" y="7239000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51</xdr:row>
      <xdr:rowOff>38100</xdr:rowOff>
    </xdr:from>
    <xdr:to>
      <xdr:col>5</xdr:col>
      <xdr:colOff>28575</xdr:colOff>
      <xdr:row>53</xdr:row>
      <xdr:rowOff>85725</xdr:rowOff>
    </xdr:to>
    <xdr:sp macro="" textlink="">
      <xdr:nvSpPr>
        <xdr:cNvPr id="1178" name="AutoShape 14"/>
        <xdr:cNvSpPr>
          <a:spLocks/>
        </xdr:cNvSpPr>
      </xdr:nvSpPr>
      <xdr:spPr bwMode="auto">
        <a:xfrm>
          <a:off x="1085850" y="7667625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54</xdr:row>
      <xdr:rowOff>38100</xdr:rowOff>
    </xdr:from>
    <xdr:to>
      <xdr:col>5</xdr:col>
      <xdr:colOff>28575</xdr:colOff>
      <xdr:row>56</xdr:row>
      <xdr:rowOff>85725</xdr:rowOff>
    </xdr:to>
    <xdr:sp macro="" textlink="">
      <xdr:nvSpPr>
        <xdr:cNvPr id="1179" name="AutoShape 15"/>
        <xdr:cNvSpPr>
          <a:spLocks/>
        </xdr:cNvSpPr>
      </xdr:nvSpPr>
      <xdr:spPr bwMode="auto">
        <a:xfrm>
          <a:off x="1085850" y="8096250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57</xdr:row>
      <xdr:rowOff>38100</xdr:rowOff>
    </xdr:from>
    <xdr:to>
      <xdr:col>5</xdr:col>
      <xdr:colOff>28575</xdr:colOff>
      <xdr:row>59</xdr:row>
      <xdr:rowOff>85725</xdr:rowOff>
    </xdr:to>
    <xdr:sp macro="" textlink="">
      <xdr:nvSpPr>
        <xdr:cNvPr id="1180" name="AutoShape 16"/>
        <xdr:cNvSpPr>
          <a:spLocks/>
        </xdr:cNvSpPr>
      </xdr:nvSpPr>
      <xdr:spPr bwMode="auto">
        <a:xfrm>
          <a:off x="1085850" y="8524875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60</xdr:row>
      <xdr:rowOff>38100</xdr:rowOff>
    </xdr:from>
    <xdr:to>
      <xdr:col>5</xdr:col>
      <xdr:colOff>28575</xdr:colOff>
      <xdr:row>62</xdr:row>
      <xdr:rowOff>85725</xdr:rowOff>
    </xdr:to>
    <xdr:sp macro="" textlink="">
      <xdr:nvSpPr>
        <xdr:cNvPr id="1181" name="AutoShape 17"/>
        <xdr:cNvSpPr>
          <a:spLocks/>
        </xdr:cNvSpPr>
      </xdr:nvSpPr>
      <xdr:spPr bwMode="auto">
        <a:xfrm>
          <a:off x="1085850" y="8953500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63</xdr:row>
      <xdr:rowOff>38100</xdr:rowOff>
    </xdr:from>
    <xdr:to>
      <xdr:col>5</xdr:col>
      <xdr:colOff>28575</xdr:colOff>
      <xdr:row>65</xdr:row>
      <xdr:rowOff>85725</xdr:rowOff>
    </xdr:to>
    <xdr:sp macro="" textlink="">
      <xdr:nvSpPr>
        <xdr:cNvPr id="1182" name="AutoShape 18"/>
        <xdr:cNvSpPr>
          <a:spLocks/>
        </xdr:cNvSpPr>
      </xdr:nvSpPr>
      <xdr:spPr bwMode="auto">
        <a:xfrm>
          <a:off x="1085850" y="9382125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66</xdr:row>
      <xdr:rowOff>38100</xdr:rowOff>
    </xdr:from>
    <xdr:to>
      <xdr:col>5</xdr:col>
      <xdr:colOff>28575</xdr:colOff>
      <xdr:row>68</xdr:row>
      <xdr:rowOff>85725</xdr:rowOff>
    </xdr:to>
    <xdr:sp macro="" textlink="">
      <xdr:nvSpPr>
        <xdr:cNvPr id="1183" name="AutoShape 19"/>
        <xdr:cNvSpPr>
          <a:spLocks/>
        </xdr:cNvSpPr>
      </xdr:nvSpPr>
      <xdr:spPr bwMode="auto">
        <a:xfrm>
          <a:off x="1085850" y="9810750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69</xdr:row>
      <xdr:rowOff>38100</xdr:rowOff>
    </xdr:from>
    <xdr:to>
      <xdr:col>5</xdr:col>
      <xdr:colOff>28575</xdr:colOff>
      <xdr:row>71</xdr:row>
      <xdr:rowOff>85725</xdr:rowOff>
    </xdr:to>
    <xdr:sp macro="" textlink="">
      <xdr:nvSpPr>
        <xdr:cNvPr id="1184" name="AutoShape 20"/>
        <xdr:cNvSpPr>
          <a:spLocks/>
        </xdr:cNvSpPr>
      </xdr:nvSpPr>
      <xdr:spPr bwMode="auto">
        <a:xfrm>
          <a:off x="1085850" y="10239375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S79"/>
  <sheetViews>
    <sheetView showGridLines="0" tabSelected="1" view="pageBreakPreview" zoomScaleNormal="100" zoomScaleSheetLayoutView="100" workbookViewId="0">
      <selection sqref="A1:S1"/>
    </sheetView>
  </sheetViews>
  <sheetFormatPr defaultColWidth="0" defaultRowHeight="11.25" zeroHeight="1"/>
  <cols>
    <col min="1" max="1" width="4" style="19" customWidth="1"/>
    <col min="2" max="2" width="5.83203125" style="19" customWidth="1"/>
    <col min="3" max="4" width="3.83203125" style="19" customWidth="1"/>
    <col min="5" max="5" width="2.83203125" style="19" customWidth="1"/>
    <col min="6" max="6" width="4" style="5" bestFit="1" customWidth="1"/>
    <col min="7" max="7" width="4" style="19" bestFit="1" customWidth="1"/>
    <col min="8" max="8" width="10" style="19" bestFit="1" customWidth="1"/>
    <col min="9" max="9" width="10" style="19" customWidth="1"/>
    <col min="10" max="19" width="10.33203125" style="19" customWidth="1"/>
    <col min="20" max="20" width="3" style="19" customWidth="1"/>
    <col min="21" max="16384" width="0" style="19" hidden="1"/>
  </cols>
  <sheetData>
    <row r="1" spans="1:19" s="1" customFormat="1" ht="17.25">
      <c r="A1" s="59"/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</row>
    <row r="2" spans="1:19" s="2" customFormat="1" ht="27" customHeight="1">
      <c r="A2" s="66" t="s">
        <v>3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</row>
    <row r="3" spans="1:19" s="7" customFormat="1" ht="10.5" customHeight="1">
      <c r="A3" s="3"/>
      <c r="B3" s="3"/>
      <c r="C3" s="3"/>
      <c r="D3" s="3"/>
      <c r="E3" s="3"/>
      <c r="F3" s="4"/>
      <c r="G3" s="3"/>
      <c r="H3" s="5"/>
      <c r="I3" s="5"/>
      <c r="J3" s="5"/>
      <c r="K3" s="5"/>
      <c r="L3" s="5"/>
      <c r="M3" s="6"/>
      <c r="N3" s="5"/>
    </row>
    <row r="4" spans="1:19" s="7" customFormat="1" ht="2.1" customHeight="1">
      <c r="F4" s="5"/>
      <c r="H4" s="8"/>
      <c r="I4" s="8"/>
      <c r="J4" s="9"/>
      <c r="K4" s="8"/>
      <c r="L4" s="10"/>
      <c r="M4" s="10"/>
      <c r="N4" s="10"/>
      <c r="O4" s="10"/>
      <c r="P4" s="10"/>
      <c r="Q4" s="10"/>
      <c r="R4" s="10"/>
      <c r="S4" s="10"/>
    </row>
    <row r="5" spans="1:19" s="12" customFormat="1" ht="15" customHeight="1">
      <c r="A5" s="11"/>
      <c r="B5" s="64" t="s">
        <v>4</v>
      </c>
      <c r="C5" s="64"/>
      <c r="D5" s="64"/>
      <c r="E5" s="64"/>
      <c r="F5" s="64"/>
      <c r="G5" s="11"/>
      <c r="H5" s="60" t="s">
        <v>5</v>
      </c>
      <c r="I5" s="62" t="s">
        <v>6</v>
      </c>
      <c r="J5" s="63"/>
      <c r="K5" s="63"/>
      <c r="L5" s="63"/>
      <c r="M5" s="63"/>
      <c r="N5" s="63"/>
      <c r="O5" s="63"/>
      <c r="P5" s="63"/>
      <c r="Q5" s="63"/>
      <c r="R5" s="63"/>
      <c r="S5" s="63"/>
    </row>
    <row r="6" spans="1:19" s="12" customFormat="1" ht="45" customHeight="1">
      <c r="A6" s="13"/>
      <c r="B6" s="65"/>
      <c r="C6" s="65"/>
      <c r="D6" s="65"/>
      <c r="E6" s="65"/>
      <c r="F6" s="65"/>
      <c r="G6" s="13"/>
      <c r="H6" s="61"/>
      <c r="I6" s="14" t="s">
        <v>7</v>
      </c>
      <c r="J6" s="50" t="str">
        <f>TEXT(A8,"ggg
")&amp;IF(TEXT(A8,"e")="1","元",TEXT(A8,"e"))&amp;"年"</f>
        <v>平成
23年</v>
      </c>
      <c r="K6" s="51" t="str">
        <f>IF(TEXT(A8,"ggg")=TEXT(A11,"ggg"),IF(TEXT(A11,"e")="1","元",TEXT(A11,"e")),TEXT(A11,"ggg
")&amp;IF(TEXT(A11,"e")="1","元",TEXT(A11,"e"))&amp;"年")</f>
        <v>24</v>
      </c>
      <c r="L6" s="51" t="str">
        <f>IF(TEXT(A11,"ggg")=TEXT(A14,"ggg"),IF(TEXT(A14,"e")="1","元",TEXT(A14,"e")),TEXT(A14,"ggg
")&amp;IF(TEXT(A14,"e")="1","元",TEXT(A14,"e"))&amp;"年")</f>
        <v>25</v>
      </c>
      <c r="M6" s="51" t="str">
        <f>IF(TEXT(A14,"ggg")=TEXT(A17,"ggg"),IF(TEXT(A17,"e")="1","元",TEXT(A17,"e")),TEXT(A17,"ggg
")&amp;IF(TEXT(A17,"e")="1","元",TEXT(A17,"e"))&amp;"年")</f>
        <v>26</v>
      </c>
      <c r="N6" s="51" t="str">
        <f>IF(TEXT(A17,"ggg")=TEXT(A20,"ggg"),IF(TEXT(A20,"e")="1","元",TEXT(A20,"e")),TEXT(A20,"ggg
")&amp;IF(TEXT(A20,"e")="1","元",TEXT(A20,"e"))&amp;"年")</f>
        <v>27</v>
      </c>
      <c r="O6" s="51" t="str">
        <f>IF(TEXT(A20,"ggg")=TEXT(A23,"ggg"),IF(TEXT(A23,"e")="1","元",TEXT(A23,"e")),TEXT(A23,"ggg
")&amp;IF(TEXT(A23,"e")="1","元",TEXT(A23,"e"))&amp;"年")</f>
        <v>28</v>
      </c>
      <c r="P6" s="51" t="str">
        <f>IF(TEXT(A23,"ggg")=TEXT(A26,"ggg"),IF(TEXT(A26,"e")="1","元",TEXT(A26,"e")),TEXT(A26,"ggg
")&amp;IF(TEXT(A26,"e")="1","元",TEXT(A26,"e"))&amp;"年")</f>
        <v>29</v>
      </c>
      <c r="Q6" s="51" t="str">
        <f>IF(TEXT(A26,"ggg")=TEXT(A29,"ggg"),IF(TEXT(A29,"e")="1","元",TEXT(A29,"e")),TEXT(A29,"ggg
")&amp;IF(TEXT(A29,"e")="1","元",TEXT(A29,"e"))&amp;"年")</f>
        <v>30</v>
      </c>
      <c r="R6" s="51" t="str">
        <f>IF(TEXT(A29,"ggg")=TEXT(A32,"ggg"),IF(TEXT(A32,"e")="1","元",TEXT(A32,"e")),TEXT(A32,"ggg
")&amp;IF(TEXT(A32,"e")="1","元",TEXT(A32,"e"))&amp;"年")</f>
        <v>令和
元年</v>
      </c>
      <c r="S6" s="52" t="str">
        <f>IF(TEXT(A32,"ggg")=TEXT(A35,"ggg"),IF(TEXT(A35,"e")="1","元",TEXT(A35,"e")),TEXT(A35,"ggg
")&amp;IF(TEXT(A35,"e")="1","元",TEXT(A35,"e"))&amp;"年")</f>
        <v>2</v>
      </c>
    </row>
    <row r="7" spans="1:19" s="12" customFormat="1">
      <c r="A7" s="15"/>
      <c r="B7" s="15"/>
      <c r="C7" s="15"/>
      <c r="D7" s="15"/>
      <c r="E7" s="15"/>
      <c r="F7" s="15"/>
      <c r="G7" s="15"/>
      <c r="H7" s="16"/>
      <c r="I7" s="17"/>
      <c r="J7" s="18"/>
      <c r="K7" s="15"/>
      <c r="L7" s="15"/>
      <c r="M7" s="15"/>
      <c r="N7" s="15"/>
      <c r="O7" s="15"/>
      <c r="P7" s="15"/>
      <c r="Q7" s="15"/>
      <c r="R7" s="15"/>
      <c r="S7" s="15"/>
    </row>
    <row r="8" spans="1:19" s="24" customFormat="1" ht="11.1" customHeight="1">
      <c r="A8" s="49">
        <f>DATE(YEAR(A11)-1,5,1)</f>
        <v>40664</v>
      </c>
      <c r="B8" s="58" t="str">
        <f>TEXT(A8,"ggg")</f>
        <v>平成</v>
      </c>
      <c r="C8" s="55" t="str">
        <f>IF(TEXT(A8,"e")="1","元",TEXT(A8,"e"))</f>
        <v>23</v>
      </c>
      <c r="D8" s="56" t="s">
        <v>9</v>
      </c>
      <c r="E8" s="19"/>
      <c r="F8" s="5" t="s">
        <v>0</v>
      </c>
      <c r="G8" s="19"/>
      <c r="H8" s="20">
        <v>28583</v>
      </c>
      <c r="I8" s="21">
        <v>12927</v>
      </c>
      <c r="J8" s="22">
        <v>1442</v>
      </c>
      <c r="K8" s="22">
        <v>4091</v>
      </c>
      <c r="L8" s="22">
        <v>2761</v>
      </c>
      <c r="M8" s="22">
        <v>1647</v>
      </c>
      <c r="N8" s="22">
        <v>1145</v>
      </c>
      <c r="O8" s="22">
        <v>733</v>
      </c>
      <c r="P8" s="22">
        <v>457</v>
      </c>
      <c r="Q8" s="22">
        <v>317</v>
      </c>
      <c r="R8" s="22">
        <v>211</v>
      </c>
      <c r="S8" s="23">
        <v>123</v>
      </c>
    </row>
    <row r="9" spans="1:19" s="24" customFormat="1" ht="11.1" customHeight="1">
      <c r="A9" s="49"/>
      <c r="B9" s="58"/>
      <c r="C9" s="55"/>
      <c r="D9" s="57"/>
      <c r="E9" s="19"/>
      <c r="F9" s="5" t="s">
        <v>1</v>
      </c>
      <c r="G9" s="19"/>
      <c r="H9" s="20">
        <v>26308</v>
      </c>
      <c r="I9" s="21">
        <v>11997</v>
      </c>
      <c r="J9" s="22">
        <v>1377</v>
      </c>
      <c r="K9" s="22">
        <v>3839</v>
      </c>
      <c r="L9" s="22">
        <v>2562</v>
      </c>
      <c r="M9" s="22">
        <v>1507</v>
      </c>
      <c r="N9" s="22">
        <v>1029</v>
      </c>
      <c r="O9" s="22">
        <v>658</v>
      </c>
      <c r="P9" s="22">
        <v>422</v>
      </c>
      <c r="Q9" s="22">
        <v>296</v>
      </c>
      <c r="R9" s="22">
        <v>193</v>
      </c>
      <c r="S9" s="23">
        <v>114</v>
      </c>
    </row>
    <row r="10" spans="1:19" s="24" customFormat="1" ht="11.1" customHeight="1">
      <c r="A10" s="49"/>
      <c r="B10" s="58"/>
      <c r="C10" s="55"/>
      <c r="D10" s="57"/>
      <c r="E10" s="19"/>
      <c r="F10" s="5" t="s">
        <v>2</v>
      </c>
      <c r="G10" s="19"/>
      <c r="H10" s="20">
        <v>2275</v>
      </c>
      <c r="I10" s="21">
        <v>930</v>
      </c>
      <c r="J10" s="22">
        <v>65</v>
      </c>
      <c r="K10" s="22">
        <v>252</v>
      </c>
      <c r="L10" s="22">
        <v>199</v>
      </c>
      <c r="M10" s="22">
        <v>140</v>
      </c>
      <c r="N10" s="22">
        <v>116</v>
      </c>
      <c r="O10" s="22">
        <v>75</v>
      </c>
      <c r="P10" s="22">
        <v>35</v>
      </c>
      <c r="Q10" s="22">
        <v>21</v>
      </c>
      <c r="R10" s="22">
        <v>18</v>
      </c>
      <c r="S10" s="23">
        <v>9</v>
      </c>
    </row>
    <row r="11" spans="1:19" s="24" customFormat="1" ht="11.1" customHeight="1">
      <c r="A11" s="49">
        <f>DATE(YEAR(A14)-1,5,1)</f>
        <v>41030</v>
      </c>
      <c r="B11" s="58" t="str">
        <f>IF(TEXT(A8,"ggg")=TEXT(A11,"ggg"),"",TEXT(A11,"ggg"))</f>
        <v/>
      </c>
      <c r="C11" s="55" t="str">
        <f>IF(TEXT(A11,"e")="1","元",TEXT(A11,"e"))</f>
        <v>24</v>
      </c>
      <c r="D11" s="56" t="str">
        <f>IF(TEXT(A8,"ggg")=TEXT(A11,"ggg"),"","年")</f>
        <v/>
      </c>
      <c r="E11" s="19"/>
      <c r="F11" s="5" t="s">
        <v>0</v>
      </c>
      <c r="G11" s="19"/>
      <c r="H11" s="20">
        <v>27485</v>
      </c>
      <c r="I11" s="21">
        <v>12152</v>
      </c>
      <c r="J11" s="22">
        <v>0</v>
      </c>
      <c r="K11" s="22">
        <v>1316</v>
      </c>
      <c r="L11" s="22">
        <v>3784</v>
      </c>
      <c r="M11" s="22">
        <v>2690</v>
      </c>
      <c r="N11" s="22">
        <v>1673</v>
      </c>
      <c r="O11" s="22">
        <v>1056</v>
      </c>
      <c r="P11" s="22">
        <v>735</v>
      </c>
      <c r="Q11" s="22">
        <v>450</v>
      </c>
      <c r="R11" s="22">
        <v>245</v>
      </c>
      <c r="S11" s="23">
        <v>203</v>
      </c>
    </row>
    <row r="12" spans="1:19" s="24" customFormat="1" ht="11.1" customHeight="1">
      <c r="A12" s="49"/>
      <c r="B12" s="58"/>
      <c r="C12" s="55"/>
      <c r="D12" s="57"/>
      <c r="E12" s="19"/>
      <c r="F12" s="5" t="s">
        <v>1</v>
      </c>
      <c r="G12" s="19"/>
      <c r="H12" s="20">
        <v>25188</v>
      </c>
      <c r="I12" s="21">
        <v>11215</v>
      </c>
      <c r="J12" s="22">
        <v>0</v>
      </c>
      <c r="K12" s="22">
        <v>1255</v>
      </c>
      <c r="L12" s="22">
        <v>3537</v>
      </c>
      <c r="M12" s="22">
        <v>2447</v>
      </c>
      <c r="N12" s="22">
        <v>1536</v>
      </c>
      <c r="O12" s="22">
        <v>960</v>
      </c>
      <c r="P12" s="22">
        <v>669</v>
      </c>
      <c r="Q12" s="22">
        <v>405</v>
      </c>
      <c r="R12" s="22">
        <v>221</v>
      </c>
      <c r="S12" s="23">
        <v>185</v>
      </c>
    </row>
    <row r="13" spans="1:19" s="24" customFormat="1" ht="11.1" customHeight="1">
      <c r="A13" s="49"/>
      <c r="B13" s="58"/>
      <c r="C13" s="55"/>
      <c r="D13" s="57"/>
      <c r="E13" s="19"/>
      <c r="F13" s="5" t="s">
        <v>2</v>
      </c>
      <c r="G13" s="19"/>
      <c r="H13" s="20">
        <v>2297</v>
      </c>
      <c r="I13" s="21">
        <v>937</v>
      </c>
      <c r="J13" s="22">
        <v>0</v>
      </c>
      <c r="K13" s="22">
        <v>61</v>
      </c>
      <c r="L13" s="22">
        <v>247</v>
      </c>
      <c r="M13" s="22">
        <v>243</v>
      </c>
      <c r="N13" s="22">
        <v>137</v>
      </c>
      <c r="O13" s="22">
        <v>96</v>
      </c>
      <c r="P13" s="22">
        <v>66</v>
      </c>
      <c r="Q13" s="22">
        <v>45</v>
      </c>
      <c r="R13" s="22">
        <v>24</v>
      </c>
      <c r="S13" s="23">
        <v>18</v>
      </c>
    </row>
    <row r="14" spans="1:19" s="24" customFormat="1" ht="11.1" customHeight="1">
      <c r="A14" s="49">
        <f>DATE(YEAR(A17)-1,5,1)</f>
        <v>41395</v>
      </c>
      <c r="B14" s="58" t="str">
        <f>IF(TEXT(A11,"ggg")=TEXT(A14,"ggg"),"",TEXT(A14,"ggg"))</f>
        <v/>
      </c>
      <c r="C14" s="55" t="str">
        <f>IF(TEXT(A14,"e")="1","元",TEXT(A14,"e"))</f>
        <v>25</v>
      </c>
      <c r="D14" s="56" t="str">
        <f>IF(TEXT(A11,"ggg")=TEXT(A14,"ggg"),"","年")</f>
        <v/>
      </c>
      <c r="E14" s="19"/>
      <c r="F14" s="5" t="s">
        <v>0</v>
      </c>
      <c r="G14" s="19"/>
      <c r="H14" s="20">
        <v>26535</v>
      </c>
      <c r="I14" s="21">
        <v>11527</v>
      </c>
      <c r="J14" s="22">
        <v>0</v>
      </c>
      <c r="K14" s="22">
        <v>0</v>
      </c>
      <c r="L14" s="22">
        <v>1193</v>
      </c>
      <c r="M14" s="22">
        <v>3611</v>
      </c>
      <c r="N14" s="22">
        <v>2609</v>
      </c>
      <c r="O14" s="22">
        <v>1675</v>
      </c>
      <c r="P14" s="22">
        <v>1036</v>
      </c>
      <c r="Q14" s="22">
        <v>700</v>
      </c>
      <c r="R14" s="22">
        <v>408</v>
      </c>
      <c r="S14" s="23">
        <v>295</v>
      </c>
    </row>
    <row r="15" spans="1:19" s="24" customFormat="1" ht="11.1" customHeight="1">
      <c r="A15" s="49"/>
      <c r="B15" s="58"/>
      <c r="C15" s="55"/>
      <c r="D15" s="56"/>
      <c r="E15" s="19"/>
      <c r="F15" s="5" t="s">
        <v>1</v>
      </c>
      <c r="G15" s="19"/>
      <c r="H15" s="20">
        <v>24186</v>
      </c>
      <c r="I15" s="21">
        <v>10609</v>
      </c>
      <c r="J15" s="22">
        <v>0</v>
      </c>
      <c r="K15" s="22">
        <v>0</v>
      </c>
      <c r="L15" s="22">
        <v>1128</v>
      </c>
      <c r="M15" s="22">
        <v>3345</v>
      </c>
      <c r="N15" s="22">
        <v>2410</v>
      </c>
      <c r="O15" s="22">
        <v>1513</v>
      </c>
      <c r="P15" s="22">
        <v>943</v>
      </c>
      <c r="Q15" s="22">
        <v>638</v>
      </c>
      <c r="R15" s="22">
        <v>368</v>
      </c>
      <c r="S15" s="23">
        <v>264</v>
      </c>
    </row>
    <row r="16" spans="1:19" s="24" customFormat="1" ht="11.1" customHeight="1">
      <c r="A16" s="49"/>
      <c r="B16" s="58"/>
      <c r="C16" s="55"/>
      <c r="D16" s="56"/>
      <c r="E16" s="19"/>
      <c r="F16" s="5" t="s">
        <v>2</v>
      </c>
      <c r="G16" s="19"/>
      <c r="H16" s="20">
        <v>2349</v>
      </c>
      <c r="I16" s="21">
        <v>918</v>
      </c>
      <c r="J16" s="22">
        <v>0</v>
      </c>
      <c r="K16" s="22">
        <v>0</v>
      </c>
      <c r="L16" s="22">
        <v>65</v>
      </c>
      <c r="M16" s="22">
        <v>266</v>
      </c>
      <c r="N16" s="22">
        <v>199</v>
      </c>
      <c r="O16" s="22">
        <v>162</v>
      </c>
      <c r="P16" s="22">
        <v>93</v>
      </c>
      <c r="Q16" s="22">
        <v>62</v>
      </c>
      <c r="R16" s="22">
        <v>40</v>
      </c>
      <c r="S16" s="23">
        <v>31</v>
      </c>
    </row>
    <row r="17" spans="1:19" s="24" customFormat="1" ht="11.1" customHeight="1">
      <c r="A17" s="49">
        <f>DATE(YEAR(A20)-1,5,1)</f>
        <v>41760</v>
      </c>
      <c r="B17" s="58" t="str">
        <f>IF(TEXT(A14,"ggg")=TEXT(A17,"ggg"),"",TEXT(A17,"ggg"))</f>
        <v/>
      </c>
      <c r="C17" s="55" t="str">
        <f>IF(TEXT(A17,"e")="1","元",TEXT(A17,"e"))</f>
        <v>26</v>
      </c>
      <c r="D17" s="56" t="str">
        <f>IF(TEXT(A14,"ggg")=TEXT(A17,"ggg"),"","年")</f>
        <v/>
      </c>
      <c r="E17" s="19"/>
      <c r="F17" s="5" t="s">
        <v>0</v>
      </c>
      <c r="G17" s="19"/>
      <c r="H17" s="20">
        <v>24684</v>
      </c>
      <c r="I17" s="21">
        <v>10515</v>
      </c>
      <c r="J17" s="22">
        <v>0</v>
      </c>
      <c r="K17" s="22">
        <v>0</v>
      </c>
      <c r="L17" s="22">
        <v>0</v>
      </c>
      <c r="M17" s="22">
        <v>1074</v>
      </c>
      <c r="N17" s="22">
        <v>3495</v>
      </c>
      <c r="O17" s="22">
        <v>2487</v>
      </c>
      <c r="P17" s="22">
        <v>1486</v>
      </c>
      <c r="Q17" s="22">
        <v>972</v>
      </c>
      <c r="R17" s="22">
        <v>597</v>
      </c>
      <c r="S17" s="23">
        <v>404</v>
      </c>
    </row>
    <row r="18" spans="1:19" s="24" customFormat="1" ht="11.1" customHeight="1">
      <c r="A18" s="49"/>
      <c r="B18" s="58"/>
      <c r="C18" s="55"/>
      <c r="D18" s="57"/>
      <c r="E18" s="19"/>
      <c r="F18" s="5" t="s">
        <v>1</v>
      </c>
      <c r="G18" s="19"/>
      <c r="H18" s="20">
        <v>22459</v>
      </c>
      <c r="I18" s="21">
        <v>9703</v>
      </c>
      <c r="J18" s="22">
        <v>0</v>
      </c>
      <c r="K18" s="22">
        <v>0</v>
      </c>
      <c r="L18" s="22">
        <v>0</v>
      </c>
      <c r="M18" s="22">
        <v>1018</v>
      </c>
      <c r="N18" s="22">
        <v>3251</v>
      </c>
      <c r="O18" s="22">
        <v>2269</v>
      </c>
      <c r="P18" s="22">
        <v>1363</v>
      </c>
      <c r="Q18" s="22">
        <v>889</v>
      </c>
      <c r="R18" s="22">
        <v>543</v>
      </c>
      <c r="S18" s="23">
        <v>370</v>
      </c>
    </row>
    <row r="19" spans="1:19" s="24" customFormat="1" ht="11.1" customHeight="1">
      <c r="A19" s="49"/>
      <c r="B19" s="58"/>
      <c r="C19" s="55"/>
      <c r="D19" s="57"/>
      <c r="E19" s="19"/>
      <c r="F19" s="5" t="s">
        <v>2</v>
      </c>
      <c r="G19" s="19"/>
      <c r="H19" s="20">
        <v>2225</v>
      </c>
      <c r="I19" s="21">
        <v>812</v>
      </c>
      <c r="J19" s="22">
        <v>0</v>
      </c>
      <c r="K19" s="22">
        <v>0</v>
      </c>
      <c r="L19" s="22">
        <v>0</v>
      </c>
      <c r="M19" s="22">
        <v>56</v>
      </c>
      <c r="N19" s="22">
        <v>244</v>
      </c>
      <c r="O19" s="22">
        <v>218</v>
      </c>
      <c r="P19" s="22">
        <v>123</v>
      </c>
      <c r="Q19" s="22">
        <v>83</v>
      </c>
      <c r="R19" s="22">
        <v>54</v>
      </c>
      <c r="S19" s="23">
        <v>34</v>
      </c>
    </row>
    <row r="20" spans="1:19" s="24" customFormat="1" ht="11.1" customHeight="1">
      <c r="A20" s="49">
        <f>DATE(YEAR(A23)-1,5,1)</f>
        <v>42125</v>
      </c>
      <c r="B20" s="58" t="str">
        <f>IF(TEXT(A17,"ggg")=TEXT(A20,"ggg"),"",TEXT(A20,"ggg"))</f>
        <v/>
      </c>
      <c r="C20" s="55" t="str">
        <f>IF(TEXT(A20,"e")="1","元",TEXT(A20,"e"))</f>
        <v>27</v>
      </c>
      <c r="D20" s="56" t="str">
        <f>IF(TEXT(A17,"ggg")=TEXT(A20,"ggg"),"","年")</f>
        <v/>
      </c>
      <c r="E20" s="19"/>
      <c r="F20" s="5" t="s">
        <v>0</v>
      </c>
      <c r="G20" s="19"/>
      <c r="H20" s="20">
        <v>23566</v>
      </c>
      <c r="I20" s="21">
        <v>9409</v>
      </c>
      <c r="J20" s="22">
        <v>0</v>
      </c>
      <c r="K20" s="22">
        <v>0</v>
      </c>
      <c r="L20" s="22">
        <v>0</v>
      </c>
      <c r="M20" s="22">
        <v>0</v>
      </c>
      <c r="N20" s="22">
        <v>982</v>
      </c>
      <c r="O20" s="22">
        <v>3243</v>
      </c>
      <c r="P20" s="22">
        <v>2339</v>
      </c>
      <c r="Q20" s="22">
        <v>1372</v>
      </c>
      <c r="R20" s="22">
        <v>876</v>
      </c>
      <c r="S20" s="23">
        <v>597</v>
      </c>
    </row>
    <row r="21" spans="1:19" s="24" customFormat="1" ht="11.1" customHeight="1">
      <c r="A21" s="49"/>
      <c r="B21" s="58"/>
      <c r="C21" s="55"/>
      <c r="D21" s="57"/>
      <c r="E21" s="19"/>
      <c r="F21" s="5" t="s">
        <v>1</v>
      </c>
      <c r="G21" s="19"/>
      <c r="H21" s="20">
        <v>21293</v>
      </c>
      <c r="I21" s="21">
        <v>8623</v>
      </c>
      <c r="J21" s="22">
        <v>0</v>
      </c>
      <c r="K21" s="22">
        <v>0</v>
      </c>
      <c r="L21" s="22">
        <v>0</v>
      </c>
      <c r="M21" s="22">
        <v>0</v>
      </c>
      <c r="N21" s="22">
        <v>925</v>
      </c>
      <c r="O21" s="22">
        <v>3016</v>
      </c>
      <c r="P21" s="22">
        <v>2128</v>
      </c>
      <c r="Q21" s="22">
        <v>1241</v>
      </c>
      <c r="R21" s="22">
        <v>791</v>
      </c>
      <c r="S21" s="23">
        <v>522</v>
      </c>
    </row>
    <row r="22" spans="1:19" s="24" customFormat="1" ht="11.1" customHeight="1">
      <c r="A22" s="49"/>
      <c r="B22" s="58"/>
      <c r="C22" s="55"/>
      <c r="D22" s="57"/>
      <c r="E22" s="19"/>
      <c r="F22" s="5" t="s">
        <v>2</v>
      </c>
      <c r="G22" s="19"/>
      <c r="H22" s="20">
        <v>2273</v>
      </c>
      <c r="I22" s="21">
        <v>786</v>
      </c>
      <c r="J22" s="22">
        <v>0</v>
      </c>
      <c r="K22" s="22">
        <v>0</v>
      </c>
      <c r="L22" s="22">
        <v>0</v>
      </c>
      <c r="M22" s="22">
        <v>0</v>
      </c>
      <c r="N22" s="22">
        <v>57</v>
      </c>
      <c r="O22" s="22">
        <v>227</v>
      </c>
      <c r="P22" s="22">
        <v>211</v>
      </c>
      <c r="Q22" s="22">
        <v>131</v>
      </c>
      <c r="R22" s="22">
        <v>85</v>
      </c>
      <c r="S22" s="23">
        <v>75</v>
      </c>
    </row>
    <row r="23" spans="1:19" s="24" customFormat="1" ht="11.1" customHeight="1">
      <c r="A23" s="49">
        <f>DATE(YEAR(A26)-1,5,1)</f>
        <v>42491</v>
      </c>
      <c r="B23" s="58" t="str">
        <f>IF(TEXT(A20,"ggg")=TEXT(A23,"ggg"),"",TEXT(A23,"ggg"))</f>
        <v/>
      </c>
      <c r="C23" s="55" t="str">
        <f>IF(TEXT(A23,"e")="1","元",TEXT(A23,"e"))</f>
        <v>28</v>
      </c>
      <c r="D23" s="56" t="str">
        <f>IF(TEXT(A20,"ggg")=TEXT(A23,"ggg"),"","年")</f>
        <v/>
      </c>
      <c r="E23" s="19"/>
      <c r="F23" s="5" t="s">
        <v>0</v>
      </c>
      <c r="G23" s="19"/>
      <c r="H23" s="20">
        <v>22947</v>
      </c>
      <c r="I23" s="21">
        <v>8415</v>
      </c>
      <c r="J23" s="22">
        <v>0</v>
      </c>
      <c r="K23" s="22">
        <v>0</v>
      </c>
      <c r="L23" s="22">
        <v>0</v>
      </c>
      <c r="M23" s="22">
        <v>0</v>
      </c>
      <c r="N23" s="22">
        <v>0</v>
      </c>
      <c r="O23" s="22">
        <v>938</v>
      </c>
      <c r="P23" s="22">
        <v>3033</v>
      </c>
      <c r="Q23" s="22">
        <v>2234</v>
      </c>
      <c r="R23" s="22">
        <v>1315</v>
      </c>
      <c r="S23" s="23">
        <v>895</v>
      </c>
    </row>
    <row r="24" spans="1:19" s="24" customFormat="1" ht="11.1" customHeight="1">
      <c r="A24" s="49"/>
      <c r="B24" s="58"/>
      <c r="C24" s="55"/>
      <c r="D24" s="57"/>
      <c r="E24" s="19"/>
      <c r="F24" s="5" t="s">
        <v>1</v>
      </c>
      <c r="G24" s="19"/>
      <c r="H24" s="20">
        <v>20738</v>
      </c>
      <c r="I24" s="21">
        <v>7679</v>
      </c>
      <c r="J24" s="22">
        <v>0</v>
      </c>
      <c r="K24" s="22">
        <v>0</v>
      </c>
      <c r="L24" s="22">
        <v>0</v>
      </c>
      <c r="M24" s="22">
        <v>0</v>
      </c>
      <c r="N24" s="22">
        <v>0</v>
      </c>
      <c r="O24" s="22">
        <v>889</v>
      </c>
      <c r="P24" s="22">
        <v>2770</v>
      </c>
      <c r="Q24" s="22">
        <v>2037</v>
      </c>
      <c r="R24" s="22">
        <v>1186</v>
      </c>
      <c r="S24" s="23">
        <v>797</v>
      </c>
    </row>
    <row r="25" spans="1:19" s="24" customFormat="1" ht="11.1" customHeight="1">
      <c r="A25" s="49"/>
      <c r="B25" s="58"/>
      <c r="C25" s="55"/>
      <c r="D25" s="57"/>
      <c r="E25" s="19"/>
      <c r="F25" s="5" t="s">
        <v>2</v>
      </c>
      <c r="G25" s="19"/>
      <c r="H25" s="20">
        <v>2209</v>
      </c>
      <c r="I25" s="21">
        <v>736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49</v>
      </c>
      <c r="P25" s="22">
        <v>263</v>
      </c>
      <c r="Q25" s="22">
        <v>197</v>
      </c>
      <c r="R25" s="22">
        <v>129</v>
      </c>
      <c r="S25" s="23">
        <v>98</v>
      </c>
    </row>
    <row r="26" spans="1:19" s="24" customFormat="1" ht="11.1" customHeight="1">
      <c r="A26" s="49">
        <f>DATE(YEAR(A29)-1,5,1)</f>
        <v>42856</v>
      </c>
      <c r="B26" s="58" t="str">
        <f>IF(TEXT(A23,"ggg")=TEXT(A26,"ggg"),"",TEXT(A26,"ggg"))</f>
        <v/>
      </c>
      <c r="C26" s="55" t="str">
        <f>IF(TEXT(A26,"e")="1","元",TEXT(A26,"e"))</f>
        <v>29</v>
      </c>
      <c r="D26" s="56" t="str">
        <f>IF(TEXT(A23,"ggg")=TEXT(A26,"ggg"),"","年")</f>
        <v/>
      </c>
      <c r="E26" s="19"/>
      <c r="F26" s="5" t="s">
        <v>0</v>
      </c>
      <c r="G26" s="19"/>
      <c r="H26" s="20">
        <v>22025</v>
      </c>
      <c r="I26" s="21">
        <v>7275</v>
      </c>
      <c r="J26" s="22">
        <v>0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854</v>
      </c>
      <c r="Q26" s="22">
        <v>2858</v>
      </c>
      <c r="R26" s="22">
        <v>2197</v>
      </c>
      <c r="S26" s="23">
        <v>1366</v>
      </c>
    </row>
    <row r="27" spans="1:19" s="24" customFormat="1" ht="11.1" customHeight="1">
      <c r="A27" s="49"/>
      <c r="B27" s="58"/>
      <c r="C27" s="55"/>
      <c r="D27" s="57"/>
      <c r="E27" s="19"/>
      <c r="F27" s="5" t="s">
        <v>1</v>
      </c>
      <c r="G27" s="19"/>
      <c r="H27" s="20">
        <v>19824</v>
      </c>
      <c r="I27" s="21">
        <v>6661</v>
      </c>
      <c r="J27" s="22">
        <v>0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807</v>
      </c>
      <c r="Q27" s="22">
        <v>2645</v>
      </c>
      <c r="R27" s="22">
        <v>1990</v>
      </c>
      <c r="S27" s="23">
        <v>1219</v>
      </c>
    </row>
    <row r="28" spans="1:19" s="24" customFormat="1" ht="11.1" customHeight="1">
      <c r="A28" s="49"/>
      <c r="B28" s="58"/>
      <c r="C28" s="55"/>
      <c r="D28" s="57"/>
      <c r="E28" s="19"/>
      <c r="F28" s="5" t="s">
        <v>2</v>
      </c>
      <c r="G28" s="19"/>
      <c r="H28" s="20">
        <v>2201</v>
      </c>
      <c r="I28" s="21">
        <v>614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  <c r="P28" s="22">
        <v>47</v>
      </c>
      <c r="Q28" s="22">
        <v>213</v>
      </c>
      <c r="R28" s="22">
        <v>207</v>
      </c>
      <c r="S28" s="23">
        <v>147</v>
      </c>
    </row>
    <row r="29" spans="1:19" s="24" customFormat="1" ht="11.1" customHeight="1">
      <c r="A29" s="49">
        <f>DATE(YEAR(A32)-1,5,1)</f>
        <v>43221</v>
      </c>
      <c r="B29" s="58" t="str">
        <f>IF(TEXT(A26,"ggg")=TEXT(A29,"ggg"),"",TEXT(A29,"ggg"))</f>
        <v/>
      </c>
      <c r="C29" s="55" t="str">
        <f>IF(TEXT(A29,"e")="1","元",TEXT(A29,"e"))</f>
        <v>30</v>
      </c>
      <c r="D29" s="56" t="str">
        <f>IF(TEXT(A26,"ggg")=TEXT(A29,"ggg"),"","年")</f>
        <v/>
      </c>
      <c r="E29" s="19"/>
      <c r="F29" s="5" t="s">
        <v>0</v>
      </c>
      <c r="G29" s="19"/>
      <c r="H29" s="20">
        <v>21060</v>
      </c>
      <c r="I29" s="21">
        <v>5300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22">
        <v>824</v>
      </c>
      <c r="R29" s="22">
        <v>2572</v>
      </c>
      <c r="S29" s="23">
        <v>1904</v>
      </c>
    </row>
    <row r="30" spans="1:19" s="24" customFormat="1" ht="11.1" customHeight="1">
      <c r="A30" s="49"/>
      <c r="B30" s="58"/>
      <c r="C30" s="55"/>
      <c r="D30" s="57"/>
      <c r="E30" s="19"/>
      <c r="F30" s="5" t="s">
        <v>1</v>
      </c>
      <c r="G30" s="19"/>
      <c r="H30" s="20">
        <v>19010</v>
      </c>
      <c r="I30" s="21">
        <v>4902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783</v>
      </c>
      <c r="R30" s="22">
        <v>2374</v>
      </c>
      <c r="S30" s="23">
        <v>1745</v>
      </c>
    </row>
    <row r="31" spans="1:19" s="24" customFormat="1" ht="11.1" customHeight="1">
      <c r="A31" s="49"/>
      <c r="B31" s="58"/>
      <c r="C31" s="55"/>
      <c r="D31" s="57"/>
      <c r="E31" s="19"/>
      <c r="F31" s="5" t="s">
        <v>2</v>
      </c>
      <c r="G31" s="19"/>
      <c r="H31" s="20">
        <v>2050</v>
      </c>
      <c r="I31" s="21">
        <v>398</v>
      </c>
      <c r="J31" s="22">
        <v>0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  <c r="P31" s="22">
        <v>0</v>
      </c>
      <c r="Q31" s="22">
        <v>41</v>
      </c>
      <c r="R31" s="22">
        <v>198</v>
      </c>
      <c r="S31" s="23">
        <v>159</v>
      </c>
    </row>
    <row r="32" spans="1:19" s="24" customFormat="1" ht="11.1" customHeight="1">
      <c r="A32" s="49">
        <f>DATE(YEAR(A35)-1,5,1)</f>
        <v>43586</v>
      </c>
      <c r="B32" s="58" t="str">
        <f>IF(TEXT(A29,"ggg")=TEXT(A32,"ggg"),"",TEXT(A32,"ggg"))</f>
        <v>令和</v>
      </c>
      <c r="C32" s="55" t="str">
        <f>IF(TEXT(A32,"e")="1","元",TEXT(A32,"e"))</f>
        <v>元</v>
      </c>
      <c r="D32" s="56" t="str">
        <f>IF(TEXT(A29,"ggg")=TEXT(A32,"ggg"),"","年")</f>
        <v>年</v>
      </c>
      <c r="E32" s="19"/>
      <c r="F32" s="5" t="s">
        <v>0</v>
      </c>
      <c r="G32" s="19"/>
      <c r="H32" s="20">
        <v>19993</v>
      </c>
      <c r="I32" s="21">
        <v>3125</v>
      </c>
      <c r="J32" s="22">
        <v>0</v>
      </c>
      <c r="K32" s="22">
        <v>0</v>
      </c>
      <c r="L32" s="22">
        <v>0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748</v>
      </c>
      <c r="S32" s="23">
        <v>2377</v>
      </c>
    </row>
    <row r="33" spans="1:19" s="24" customFormat="1" ht="11.1" customHeight="1">
      <c r="A33" s="49"/>
      <c r="B33" s="58"/>
      <c r="C33" s="55"/>
      <c r="D33" s="57"/>
      <c r="E33" s="19"/>
      <c r="F33" s="5" t="s">
        <v>1</v>
      </c>
      <c r="G33" s="19"/>
      <c r="H33" s="20">
        <v>18095</v>
      </c>
      <c r="I33" s="21">
        <v>2911</v>
      </c>
      <c r="J33" s="22">
        <v>0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704</v>
      </c>
      <c r="S33" s="23">
        <v>2207</v>
      </c>
    </row>
    <row r="34" spans="1:19" s="24" customFormat="1" ht="11.1" customHeight="1">
      <c r="A34" s="49"/>
      <c r="B34" s="58"/>
      <c r="C34" s="55"/>
      <c r="D34" s="57"/>
      <c r="E34" s="19"/>
      <c r="F34" s="5" t="s">
        <v>2</v>
      </c>
      <c r="G34" s="19"/>
      <c r="H34" s="20">
        <v>1898</v>
      </c>
      <c r="I34" s="21">
        <v>214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44</v>
      </c>
      <c r="S34" s="23">
        <v>170</v>
      </c>
    </row>
    <row r="35" spans="1:19" s="24" customFormat="1" ht="11.1" customHeight="1">
      <c r="A35" s="48">
        <v>43952</v>
      </c>
      <c r="B35" s="67" t="str">
        <f>IF(TEXT(A32,"ggg")=TEXT(A35,"ggg"),"",TEXT(A35,"ggg"))</f>
        <v/>
      </c>
      <c r="C35" s="53" t="str">
        <f>IF(TEXT(A35,"e")="1","元",TEXT(A35,"e"))</f>
        <v>2</v>
      </c>
      <c r="D35" s="54" t="str">
        <f>IF(TEXT(A32,"ggg")=TEXT(A35,"ggg"),"","年")</f>
        <v/>
      </c>
      <c r="E35" s="19"/>
      <c r="F35" s="25" t="s">
        <v>0</v>
      </c>
      <c r="G35" s="26"/>
      <c r="H35" s="21">
        <v>18931</v>
      </c>
      <c r="I35" s="21">
        <v>639</v>
      </c>
      <c r="J35" s="23">
        <v>0</v>
      </c>
      <c r="K35" s="23">
        <v>0</v>
      </c>
      <c r="L35" s="23">
        <v>0</v>
      </c>
      <c r="M35" s="23">
        <v>0</v>
      </c>
      <c r="N35" s="23">
        <v>0</v>
      </c>
      <c r="O35" s="23">
        <v>0</v>
      </c>
      <c r="P35" s="23">
        <v>0</v>
      </c>
      <c r="Q35" s="23">
        <v>0</v>
      </c>
      <c r="R35" s="23">
        <v>0</v>
      </c>
      <c r="S35" s="23">
        <v>639</v>
      </c>
    </row>
    <row r="36" spans="1:19" s="24" customFormat="1" ht="11.1" customHeight="1">
      <c r="A36" s="49"/>
      <c r="B36" s="67"/>
      <c r="C36" s="53"/>
      <c r="D36" s="54"/>
      <c r="E36" s="19"/>
      <c r="F36" s="25" t="s">
        <v>1</v>
      </c>
      <c r="G36" s="26"/>
      <c r="H36" s="21">
        <v>17039</v>
      </c>
      <c r="I36" s="21">
        <v>600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600</v>
      </c>
    </row>
    <row r="37" spans="1:19" s="24" customFormat="1">
      <c r="A37" s="49"/>
      <c r="B37" s="67"/>
      <c r="C37" s="53"/>
      <c r="D37" s="54"/>
      <c r="E37" s="19"/>
      <c r="F37" s="25" t="s">
        <v>2</v>
      </c>
      <c r="G37" s="26"/>
      <c r="H37" s="21">
        <v>1892</v>
      </c>
      <c r="I37" s="21">
        <v>39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0</v>
      </c>
      <c r="Q37" s="23">
        <v>0</v>
      </c>
      <c r="R37" s="23">
        <v>0</v>
      </c>
      <c r="S37" s="23">
        <v>39</v>
      </c>
    </row>
    <row r="38" spans="1:19">
      <c r="A38" s="27"/>
      <c r="B38" s="28"/>
      <c r="C38" s="28"/>
      <c r="D38" s="28"/>
      <c r="E38" s="27"/>
      <c r="F38" s="4"/>
      <c r="G38" s="27"/>
      <c r="H38" s="29"/>
      <c r="I38" s="29"/>
      <c r="J38" s="30"/>
      <c r="K38" s="30"/>
      <c r="L38" s="30"/>
      <c r="M38" s="30"/>
      <c r="N38" s="30"/>
      <c r="O38" s="30"/>
      <c r="P38" s="30"/>
      <c r="Q38" s="30"/>
      <c r="R38" s="30"/>
      <c r="S38" s="30"/>
    </row>
    <row r="39" spans="1:19">
      <c r="B39" s="31"/>
      <c r="C39" s="31"/>
      <c r="D39" s="31"/>
    </row>
    <row r="40" spans="1:19">
      <c r="A40" s="68" t="s">
        <v>8</v>
      </c>
      <c r="B40" s="69"/>
      <c r="C40" s="69"/>
      <c r="D40" s="69"/>
      <c r="E40" s="69"/>
      <c r="F40" s="69"/>
      <c r="G40" s="69"/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</row>
    <row r="41" spans="1:19">
      <c r="B41" s="31"/>
      <c r="C41" s="31"/>
      <c r="D41" s="31"/>
    </row>
    <row r="42" spans="1:19">
      <c r="A42" s="32"/>
      <c r="B42" s="33"/>
      <c r="C42" s="33"/>
      <c r="D42" s="33"/>
      <c r="E42" s="32"/>
      <c r="F42" s="34"/>
      <c r="G42" s="35"/>
      <c r="H42" s="36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</row>
    <row r="43" spans="1:19" ht="11.25" customHeight="1">
      <c r="B43" s="58" t="str">
        <f>TEXT(A8,"ggg")</f>
        <v>平成</v>
      </c>
      <c r="C43" s="55" t="str">
        <f>IF(TEXT(A8,"e")="1","元",TEXT(A8,"e"))</f>
        <v>23</v>
      </c>
      <c r="D43" s="56" t="s">
        <v>9</v>
      </c>
      <c r="F43" s="38" t="s">
        <v>0</v>
      </c>
      <c r="G43" s="39"/>
      <c r="H43" s="40">
        <v>100</v>
      </c>
      <c r="I43" s="41">
        <v>45.226183395724703</v>
      </c>
      <c r="J43" s="42">
        <v>5.04495679249903</v>
      </c>
      <c r="K43" s="42">
        <v>14.3127033551411</v>
      </c>
      <c r="L43" s="42">
        <v>9.6595878669139008</v>
      </c>
      <c r="M43" s="42">
        <v>5.76216632263933</v>
      </c>
      <c r="N43" s="42">
        <v>4.0058776195640702</v>
      </c>
      <c r="O43" s="42">
        <v>2.56446139313578</v>
      </c>
      <c r="P43" s="42">
        <v>1.5988524647517699</v>
      </c>
      <c r="Q43" s="42">
        <v>1.10905083441206</v>
      </c>
      <c r="R43" s="42">
        <v>0.73820102858341996</v>
      </c>
      <c r="S43" s="41">
        <v>0.43032571808416997</v>
      </c>
    </row>
    <row r="44" spans="1:19" ht="11.25" customHeight="1">
      <c r="B44" s="58"/>
      <c r="C44" s="55"/>
      <c r="D44" s="57"/>
      <c r="F44" s="38" t="s">
        <v>1</v>
      </c>
      <c r="G44" s="39"/>
      <c r="H44" s="40">
        <v>100</v>
      </c>
      <c r="I44" s="41">
        <v>45.602098221073398</v>
      </c>
      <c r="J44" s="42">
        <v>5.23414930819522</v>
      </c>
      <c r="K44" s="42">
        <v>14.5925193857381</v>
      </c>
      <c r="L44" s="42">
        <v>9.7384825908468908</v>
      </c>
      <c r="M44" s="42">
        <v>5.72829557549034</v>
      </c>
      <c r="N44" s="42">
        <v>3.9113577618975199</v>
      </c>
      <c r="O44" s="42">
        <v>2.5011403375399102</v>
      </c>
      <c r="P44" s="42">
        <v>1.60407480614261</v>
      </c>
      <c r="Q44" s="42">
        <v>1.1251330393796499</v>
      </c>
      <c r="R44" s="42">
        <v>0.73361715067660005</v>
      </c>
      <c r="S44" s="41">
        <v>0.43332826516647999</v>
      </c>
    </row>
    <row r="45" spans="1:19" ht="11.25" customHeight="1">
      <c r="B45" s="58"/>
      <c r="C45" s="55"/>
      <c r="D45" s="57"/>
      <c r="F45" s="38" t="s">
        <v>2</v>
      </c>
      <c r="G45" s="39"/>
      <c r="H45" s="40">
        <v>100</v>
      </c>
      <c r="I45" s="41">
        <v>40.879120879120798</v>
      </c>
      <c r="J45" s="42">
        <v>2.8571428571428501</v>
      </c>
      <c r="K45" s="42">
        <v>11.076923076923</v>
      </c>
      <c r="L45" s="42">
        <v>8.7472527472527393</v>
      </c>
      <c r="M45" s="42">
        <v>6.1538461538461497</v>
      </c>
      <c r="N45" s="42">
        <v>5.0989010989011003</v>
      </c>
      <c r="O45" s="42">
        <v>3.2967032967032899</v>
      </c>
      <c r="P45" s="42">
        <v>1.5384615384615301</v>
      </c>
      <c r="Q45" s="42">
        <v>0.92307692307692002</v>
      </c>
      <c r="R45" s="42">
        <v>0.79120879120878995</v>
      </c>
      <c r="S45" s="41">
        <v>0.39560439560438998</v>
      </c>
    </row>
    <row r="46" spans="1:19" ht="11.25" customHeight="1">
      <c r="B46" s="58" t="str">
        <f>IF(TEXT(A8,"ggg")=TEXT(A11,"ggg"),"",TEXT(A11,"ggg"))</f>
        <v/>
      </c>
      <c r="C46" s="55" t="str">
        <f>IF(TEXT(A11,"e")="1","元",TEXT(A11,"e"))</f>
        <v>24</v>
      </c>
      <c r="D46" s="56" t="str">
        <f>IF(TEXT(A8,"ggg")=TEXT(A11,"ggg"),"","年")</f>
        <v/>
      </c>
      <c r="F46" s="38" t="s">
        <v>0</v>
      </c>
      <c r="G46" s="39"/>
      <c r="H46" s="40">
        <v>100</v>
      </c>
      <c r="I46" s="41">
        <v>44.2132072039294</v>
      </c>
      <c r="J46" s="42">
        <v>0</v>
      </c>
      <c r="K46" s="42">
        <v>4.7880662179370503</v>
      </c>
      <c r="L46" s="42">
        <v>13.767509550664</v>
      </c>
      <c r="M46" s="42">
        <v>9.7871566308895694</v>
      </c>
      <c r="N46" s="42">
        <v>6.0869565217391299</v>
      </c>
      <c r="O46" s="42">
        <v>3.8420956885573898</v>
      </c>
      <c r="P46" s="42">
        <v>2.6741859195925</v>
      </c>
      <c r="Q46" s="42">
        <v>1.6372566854647901</v>
      </c>
      <c r="R46" s="42">
        <v>0.89139530653082999</v>
      </c>
      <c r="S46" s="41">
        <v>0.73858468255412002</v>
      </c>
    </row>
    <row r="47" spans="1:19" ht="11.25" customHeight="1">
      <c r="B47" s="58"/>
      <c r="C47" s="55"/>
      <c r="D47" s="57"/>
      <c r="F47" s="38" t="s">
        <v>1</v>
      </c>
      <c r="G47" s="39"/>
      <c r="H47" s="40">
        <v>100</v>
      </c>
      <c r="I47" s="41">
        <v>44.525170716213999</v>
      </c>
      <c r="J47" s="42">
        <v>0</v>
      </c>
      <c r="K47" s="42">
        <v>4.98253136414165</v>
      </c>
      <c r="L47" s="42">
        <v>14.0424011434016</v>
      </c>
      <c r="M47" s="42">
        <v>9.7149436239479101</v>
      </c>
      <c r="N47" s="42">
        <v>6.0981419723677899</v>
      </c>
      <c r="O47" s="42">
        <v>3.8113387327298698</v>
      </c>
      <c r="P47" s="42">
        <v>2.65602667937112</v>
      </c>
      <c r="Q47" s="42">
        <v>1.6079085278704099</v>
      </c>
      <c r="R47" s="42">
        <v>0.87740193743051997</v>
      </c>
      <c r="S47" s="41">
        <v>0.73447673495315002</v>
      </c>
    </row>
    <row r="48" spans="1:19" ht="11.25" customHeight="1">
      <c r="B48" s="58"/>
      <c r="C48" s="55"/>
      <c r="D48" s="57"/>
      <c r="F48" s="38" t="s">
        <v>2</v>
      </c>
      <c r="G48" s="39"/>
      <c r="H48" s="40">
        <v>100</v>
      </c>
      <c r="I48" s="41">
        <v>40.792337831954697</v>
      </c>
      <c r="J48" s="42">
        <v>0</v>
      </c>
      <c r="K48" s="42">
        <v>2.65563778841967</v>
      </c>
      <c r="L48" s="42">
        <v>10.753156290814101</v>
      </c>
      <c r="M48" s="42">
        <v>10.579016107966901</v>
      </c>
      <c r="N48" s="42">
        <v>5.9643012625163196</v>
      </c>
      <c r="O48" s="42">
        <v>4.1793643883326004</v>
      </c>
      <c r="P48" s="42">
        <v>2.8733130169786598</v>
      </c>
      <c r="Q48" s="42">
        <v>1.95907705703091</v>
      </c>
      <c r="R48" s="42">
        <v>1.0448410970831501</v>
      </c>
      <c r="S48" s="41">
        <v>0.78363082281235996</v>
      </c>
    </row>
    <row r="49" spans="2:19" ht="11.25" customHeight="1">
      <c r="B49" s="58" t="str">
        <f>IF(TEXT(A11,"ggg")=TEXT(A14,"ggg"),"",TEXT(A14,"ggg"))</f>
        <v/>
      </c>
      <c r="C49" s="55" t="str">
        <f>IF(TEXT(A14,"e")="1","元",TEXT(A14,"e"))</f>
        <v>25</v>
      </c>
      <c r="D49" s="56" t="str">
        <f>IF(TEXT(A11,"ggg")=TEXT(A14,"ggg"),"","年")</f>
        <v/>
      </c>
      <c r="F49" s="38" t="s">
        <v>0</v>
      </c>
      <c r="G49" s="39"/>
      <c r="H49" s="40">
        <v>100</v>
      </c>
      <c r="I49" s="41">
        <v>43.4407386470699</v>
      </c>
      <c r="J49" s="42">
        <v>0</v>
      </c>
      <c r="K49" s="42">
        <v>0</v>
      </c>
      <c r="L49" s="42">
        <v>4.4959487469379997</v>
      </c>
      <c r="M49" s="42">
        <v>13.608441680798901</v>
      </c>
      <c r="N49" s="42">
        <v>9.8322969662709596</v>
      </c>
      <c r="O49" s="42">
        <v>6.3124175617109497</v>
      </c>
      <c r="P49" s="42">
        <v>3.9042773695119601</v>
      </c>
      <c r="Q49" s="42">
        <v>2.6380252496702399</v>
      </c>
      <c r="R49" s="42">
        <v>1.5375918598078</v>
      </c>
      <c r="S49" s="41">
        <v>1.1117392123610299</v>
      </c>
    </row>
    <row r="50" spans="2:19" ht="11.25" customHeight="1">
      <c r="B50" s="58"/>
      <c r="C50" s="55"/>
      <c r="D50" s="56"/>
      <c r="F50" s="38" t="s">
        <v>1</v>
      </c>
      <c r="G50" s="39"/>
      <c r="H50" s="40">
        <v>100</v>
      </c>
      <c r="I50" s="41">
        <v>43.864218969651802</v>
      </c>
      <c r="J50" s="42">
        <v>0</v>
      </c>
      <c r="K50" s="42">
        <v>0</v>
      </c>
      <c r="L50" s="42">
        <v>4.66385512279831</v>
      </c>
      <c r="M50" s="42">
        <v>13.830315058298099</v>
      </c>
      <c r="N50" s="42">
        <v>9.9644422393119996</v>
      </c>
      <c r="O50" s="42">
        <v>6.2556851070867401</v>
      </c>
      <c r="P50" s="42">
        <v>3.8989498056727001</v>
      </c>
      <c r="Q50" s="42">
        <v>2.6378896882494001</v>
      </c>
      <c r="R50" s="42">
        <v>1.52154138757959</v>
      </c>
      <c r="S50" s="41">
        <v>1.09154056065492</v>
      </c>
    </row>
    <row r="51" spans="2:19" ht="11.25" customHeight="1">
      <c r="B51" s="58"/>
      <c r="C51" s="55"/>
      <c r="D51" s="56"/>
      <c r="F51" s="38" t="s">
        <v>2</v>
      </c>
      <c r="G51" s="39"/>
      <c r="H51" s="40">
        <v>100</v>
      </c>
      <c r="I51" s="41">
        <v>39.080459770114899</v>
      </c>
      <c r="J51" s="42">
        <v>0</v>
      </c>
      <c r="K51" s="42">
        <v>0</v>
      </c>
      <c r="L51" s="42">
        <v>2.7671349510429901</v>
      </c>
      <c r="M51" s="42">
        <v>11.3239676458067</v>
      </c>
      <c r="N51" s="42">
        <v>8.4716900808854803</v>
      </c>
      <c r="O51" s="42">
        <v>6.8965517241379297</v>
      </c>
      <c r="P51" s="42">
        <v>3.9591315453384399</v>
      </c>
      <c r="Q51" s="42">
        <v>2.6394210302256198</v>
      </c>
      <c r="R51" s="42">
        <v>1.70285227756492</v>
      </c>
      <c r="S51" s="41">
        <v>1.3197105151128099</v>
      </c>
    </row>
    <row r="52" spans="2:19" ht="11.25" customHeight="1">
      <c r="B52" s="58" t="str">
        <f>IF(TEXT(A14,"ggg")=TEXT(A17,"ggg"),"",TEXT(A17,"ggg"))</f>
        <v/>
      </c>
      <c r="C52" s="55" t="str">
        <f>IF(TEXT(A17,"e")="1","元",TEXT(A17,"e"))</f>
        <v>26</v>
      </c>
      <c r="D52" s="56" t="str">
        <f>IF(TEXT(A14,"ggg")=TEXT(A17,"ggg"),"","年")</f>
        <v/>
      </c>
      <c r="F52" s="38" t="s">
        <v>0</v>
      </c>
      <c r="G52" s="39"/>
      <c r="H52" s="40">
        <v>100</v>
      </c>
      <c r="I52" s="41">
        <v>42.5984443364122</v>
      </c>
      <c r="J52" s="42">
        <v>0</v>
      </c>
      <c r="K52" s="42">
        <v>0</v>
      </c>
      <c r="L52" s="42">
        <v>0</v>
      </c>
      <c r="M52" s="42">
        <v>4.3509965969859001</v>
      </c>
      <c r="N52" s="42">
        <v>14.1589693728731</v>
      </c>
      <c r="O52" s="42">
        <v>10.0753524550316</v>
      </c>
      <c r="P52" s="42">
        <v>6.0200939880084201</v>
      </c>
      <c r="Q52" s="42">
        <v>3.9377734564900302</v>
      </c>
      <c r="R52" s="42">
        <v>2.4185707340787501</v>
      </c>
      <c r="S52" s="41">
        <v>1.6366877329444101</v>
      </c>
    </row>
    <row r="53" spans="2:19" ht="11.25" customHeight="1">
      <c r="B53" s="58"/>
      <c r="C53" s="55"/>
      <c r="D53" s="57"/>
      <c r="F53" s="38" t="s">
        <v>1</v>
      </c>
      <c r="G53" s="39"/>
      <c r="H53" s="40">
        <v>100</v>
      </c>
      <c r="I53" s="41">
        <v>43.203170221292098</v>
      </c>
      <c r="J53" s="42">
        <v>0</v>
      </c>
      <c r="K53" s="42">
        <v>0</v>
      </c>
      <c r="L53" s="42">
        <v>0</v>
      </c>
      <c r="M53" s="42">
        <v>4.5327040384700998</v>
      </c>
      <c r="N53" s="42">
        <v>14.475266040340101</v>
      </c>
      <c r="O53" s="42">
        <v>10.1028540896745</v>
      </c>
      <c r="P53" s="42">
        <v>6.0688365465960201</v>
      </c>
      <c r="Q53" s="42">
        <v>3.9583240571708398</v>
      </c>
      <c r="R53" s="42">
        <v>2.4177389910503502</v>
      </c>
      <c r="S53" s="41">
        <v>1.64744645799011</v>
      </c>
    </row>
    <row r="54" spans="2:19" ht="11.25" customHeight="1">
      <c r="B54" s="58"/>
      <c r="C54" s="55"/>
      <c r="D54" s="57"/>
      <c r="F54" s="38" t="s">
        <v>2</v>
      </c>
      <c r="G54" s="39"/>
      <c r="H54" s="40">
        <v>100</v>
      </c>
      <c r="I54" s="41">
        <v>36.494382022471903</v>
      </c>
      <c r="J54" s="42">
        <v>0</v>
      </c>
      <c r="K54" s="42">
        <v>0</v>
      </c>
      <c r="L54" s="42">
        <v>0</v>
      </c>
      <c r="M54" s="42">
        <v>2.51685393258427</v>
      </c>
      <c r="N54" s="42">
        <v>10.9662921348314</v>
      </c>
      <c r="O54" s="42">
        <v>9.7977528089887596</v>
      </c>
      <c r="P54" s="42">
        <v>5.5280898876404496</v>
      </c>
      <c r="Q54" s="42">
        <v>3.7303370786516798</v>
      </c>
      <c r="R54" s="42">
        <v>2.4269662921348298</v>
      </c>
      <c r="S54" s="41">
        <v>1.5280898876404501</v>
      </c>
    </row>
    <row r="55" spans="2:19" ht="11.25" customHeight="1">
      <c r="B55" s="58" t="str">
        <f>IF(TEXT(A17,"ggg")=TEXT(A20,"ggg"),"",TEXT(A20,"ggg"))</f>
        <v/>
      </c>
      <c r="C55" s="55" t="str">
        <f>IF(TEXT(A20,"e")="1","元",TEXT(A20,"e"))</f>
        <v>27</v>
      </c>
      <c r="D55" s="56" t="str">
        <f>IF(TEXT(A17,"ggg")=TEXT(A20,"ggg"),"","年")</f>
        <v/>
      </c>
      <c r="F55" s="38" t="s">
        <v>0</v>
      </c>
      <c r="G55" s="39"/>
      <c r="H55" s="40">
        <v>100</v>
      </c>
      <c r="I55" s="41">
        <v>39.9261648137146</v>
      </c>
      <c r="J55" s="42">
        <v>0</v>
      </c>
      <c r="K55" s="42">
        <v>0</v>
      </c>
      <c r="L55" s="42">
        <v>0</v>
      </c>
      <c r="M55" s="42">
        <v>0</v>
      </c>
      <c r="N55" s="42">
        <v>4.1670202834592196</v>
      </c>
      <c r="O55" s="42">
        <v>13.761351099040899</v>
      </c>
      <c r="P55" s="42">
        <v>9.9253161334125402</v>
      </c>
      <c r="Q55" s="42">
        <v>5.8219468726130801</v>
      </c>
      <c r="R55" s="42">
        <v>3.7172197233302202</v>
      </c>
      <c r="S55" s="41">
        <v>2.5333107018586101</v>
      </c>
    </row>
    <row r="56" spans="2:19" ht="11.25" customHeight="1">
      <c r="B56" s="58"/>
      <c r="C56" s="55"/>
      <c r="D56" s="57"/>
      <c r="F56" s="38" t="s">
        <v>1</v>
      </c>
      <c r="G56" s="39"/>
      <c r="H56" s="40">
        <v>100</v>
      </c>
      <c r="I56" s="41">
        <v>40.496876907904003</v>
      </c>
      <c r="J56" s="42">
        <v>0</v>
      </c>
      <c r="K56" s="42">
        <v>0</v>
      </c>
      <c r="L56" s="42">
        <v>0</v>
      </c>
      <c r="M56" s="42">
        <v>0</v>
      </c>
      <c r="N56" s="42">
        <v>4.3441506598412598</v>
      </c>
      <c r="O56" s="42">
        <v>14.164279340628299</v>
      </c>
      <c r="P56" s="42">
        <v>9.9938947071807593</v>
      </c>
      <c r="Q56" s="42">
        <v>5.8282064528248698</v>
      </c>
      <c r="R56" s="42">
        <v>3.71483586155074</v>
      </c>
      <c r="S56" s="41">
        <v>2.45150988587798</v>
      </c>
    </row>
    <row r="57" spans="2:19" ht="11.25" customHeight="1">
      <c r="B57" s="58"/>
      <c r="C57" s="55"/>
      <c r="D57" s="57"/>
      <c r="F57" s="38" t="s">
        <v>2</v>
      </c>
      <c r="G57" s="39"/>
      <c r="H57" s="40">
        <v>100</v>
      </c>
      <c r="I57" s="41">
        <v>34.5798504179498</v>
      </c>
      <c r="J57" s="42">
        <v>0</v>
      </c>
      <c r="K57" s="42">
        <v>0</v>
      </c>
      <c r="L57" s="42">
        <v>0</v>
      </c>
      <c r="M57" s="42">
        <v>0</v>
      </c>
      <c r="N57" s="42">
        <v>2.50769907611086</v>
      </c>
      <c r="O57" s="42">
        <v>9.9868015838099407</v>
      </c>
      <c r="P57" s="42">
        <v>9.2828860536735593</v>
      </c>
      <c r="Q57" s="42">
        <v>5.7633084029916404</v>
      </c>
      <c r="R57" s="42">
        <v>3.7395512538495299</v>
      </c>
      <c r="S57" s="41">
        <v>3.2996040475143</v>
      </c>
    </row>
    <row r="58" spans="2:19" ht="11.25" customHeight="1">
      <c r="B58" s="58" t="str">
        <f>IF(TEXT(A20,"ggg")=TEXT(A23,"ggg"),"",TEXT(A23,"ggg"))</f>
        <v/>
      </c>
      <c r="C58" s="55" t="str">
        <f>IF(TEXT(A23,"e")="1","元",TEXT(A23,"e"))</f>
        <v>28</v>
      </c>
      <c r="D58" s="56" t="str">
        <f>IF(TEXT(A20,"ggg")=TEXT(A23,"ggg"),"","年")</f>
        <v/>
      </c>
      <c r="F58" s="38" t="s">
        <v>0</v>
      </c>
      <c r="G58" s="39"/>
      <c r="H58" s="40">
        <v>100</v>
      </c>
      <c r="I58" s="41">
        <v>36.671460321610603</v>
      </c>
      <c r="J58" s="42">
        <v>0</v>
      </c>
      <c r="K58" s="42">
        <v>0</v>
      </c>
      <c r="L58" s="42">
        <v>0</v>
      </c>
      <c r="M58" s="42">
        <v>0</v>
      </c>
      <c r="N58" s="42">
        <v>0</v>
      </c>
      <c r="O58" s="42">
        <v>4.08768030679391</v>
      </c>
      <c r="P58" s="42">
        <v>13.2174140410511</v>
      </c>
      <c r="Q58" s="42">
        <v>9.7354774044537393</v>
      </c>
      <c r="R58" s="42">
        <v>5.73059659214712</v>
      </c>
      <c r="S58" s="41">
        <v>3.9002919771647702</v>
      </c>
    </row>
    <row r="59" spans="2:19" ht="11.25" customHeight="1">
      <c r="B59" s="58"/>
      <c r="C59" s="55"/>
      <c r="D59" s="57"/>
      <c r="F59" s="38" t="s">
        <v>1</v>
      </c>
      <c r="G59" s="39"/>
      <c r="H59" s="40">
        <v>100</v>
      </c>
      <c r="I59" s="41">
        <v>37.028643070691402</v>
      </c>
      <c r="J59" s="42">
        <v>0</v>
      </c>
      <c r="K59" s="42">
        <v>0</v>
      </c>
      <c r="L59" s="42">
        <v>0</v>
      </c>
      <c r="M59" s="42">
        <v>0</v>
      </c>
      <c r="N59" s="42">
        <v>0</v>
      </c>
      <c r="O59" s="42">
        <v>4.2868164721766799</v>
      </c>
      <c r="P59" s="42">
        <v>13.357122191146599</v>
      </c>
      <c r="Q59" s="42">
        <v>9.8225479795544395</v>
      </c>
      <c r="R59" s="42">
        <v>5.7189700067508902</v>
      </c>
      <c r="S59" s="41">
        <v>3.84318642106278</v>
      </c>
    </row>
    <row r="60" spans="2:19" ht="11.25" customHeight="1">
      <c r="B60" s="58"/>
      <c r="C60" s="55"/>
      <c r="D60" s="57"/>
      <c r="F60" s="38" t="s">
        <v>2</v>
      </c>
      <c r="G60" s="39"/>
      <c r="H60" s="40">
        <v>100</v>
      </c>
      <c r="I60" s="41">
        <v>33.318243549117199</v>
      </c>
      <c r="J60" s="42">
        <v>0</v>
      </c>
      <c r="K60" s="42">
        <v>0</v>
      </c>
      <c r="L60" s="42">
        <v>0</v>
      </c>
      <c r="M60" s="42">
        <v>0</v>
      </c>
      <c r="N60" s="42">
        <v>0</v>
      </c>
      <c r="O60" s="42">
        <v>2.2181982797646</v>
      </c>
      <c r="P60" s="42">
        <v>11.905839746491599</v>
      </c>
      <c r="Q60" s="42">
        <v>8.9180624717066497</v>
      </c>
      <c r="R60" s="42">
        <v>5.8397464916251698</v>
      </c>
      <c r="S60" s="41">
        <v>4.4363965595292001</v>
      </c>
    </row>
    <row r="61" spans="2:19" ht="11.25" customHeight="1">
      <c r="B61" s="58" t="str">
        <f>IF(TEXT(A23,"ggg")=TEXT(A26,"ggg"),"",TEXT(A26,"ggg"))</f>
        <v/>
      </c>
      <c r="C61" s="55" t="str">
        <f>IF(TEXT(A26,"e")="1","元",TEXT(A26,"e"))</f>
        <v>29</v>
      </c>
      <c r="D61" s="56" t="str">
        <f>IF(TEXT(A23,"ggg")=TEXT(A26,"ggg"),"","年")</f>
        <v/>
      </c>
      <c r="F61" s="38" t="s">
        <v>0</v>
      </c>
      <c r="G61" s="39"/>
      <c r="H61" s="40">
        <v>100</v>
      </c>
      <c r="I61" s="41">
        <v>33.0306469920544</v>
      </c>
      <c r="J61" s="42">
        <v>0</v>
      </c>
      <c r="K61" s="42">
        <v>0</v>
      </c>
      <c r="L61" s="42">
        <v>0</v>
      </c>
      <c r="M61" s="42">
        <v>0</v>
      </c>
      <c r="N61" s="42">
        <v>0</v>
      </c>
      <c r="O61" s="42">
        <v>0</v>
      </c>
      <c r="P61" s="42">
        <v>3.8774120317820602</v>
      </c>
      <c r="Q61" s="42">
        <v>12.976163450624201</v>
      </c>
      <c r="R61" s="42">
        <v>9.9750283768444898</v>
      </c>
      <c r="S61" s="41">
        <v>6.2020431328036301</v>
      </c>
    </row>
    <row r="62" spans="2:19" ht="11.25" customHeight="1">
      <c r="B62" s="58"/>
      <c r="C62" s="55"/>
      <c r="D62" s="57"/>
      <c r="F62" s="38" t="s">
        <v>1</v>
      </c>
      <c r="G62" s="39"/>
      <c r="H62" s="40">
        <v>100</v>
      </c>
      <c r="I62" s="41">
        <v>33.6006860371267</v>
      </c>
      <c r="J62" s="42">
        <v>0</v>
      </c>
      <c r="K62" s="42">
        <v>0</v>
      </c>
      <c r="L62" s="42">
        <v>0</v>
      </c>
      <c r="M62" s="42">
        <v>0</v>
      </c>
      <c r="N62" s="42">
        <v>0</v>
      </c>
      <c r="O62" s="42">
        <v>0</v>
      </c>
      <c r="P62" s="42">
        <v>4.0708232445520602</v>
      </c>
      <c r="Q62" s="42">
        <v>13.342413236481001</v>
      </c>
      <c r="R62" s="42">
        <v>10.0383373688458</v>
      </c>
      <c r="S62" s="41">
        <v>6.1491121872477796</v>
      </c>
    </row>
    <row r="63" spans="2:19" ht="11.25" customHeight="1">
      <c r="B63" s="58"/>
      <c r="C63" s="55"/>
      <c r="D63" s="57"/>
      <c r="F63" s="38" t="s">
        <v>2</v>
      </c>
      <c r="G63" s="39"/>
      <c r="H63" s="40">
        <v>100</v>
      </c>
      <c r="I63" s="41">
        <v>27.896410722398901</v>
      </c>
      <c r="J63" s="42">
        <v>0</v>
      </c>
      <c r="K63" s="42">
        <v>0</v>
      </c>
      <c r="L63" s="42">
        <v>0</v>
      </c>
      <c r="M63" s="42">
        <v>0</v>
      </c>
      <c r="N63" s="42">
        <v>0</v>
      </c>
      <c r="O63" s="42">
        <v>0</v>
      </c>
      <c r="P63" s="42">
        <v>2.1353930031803698</v>
      </c>
      <c r="Q63" s="42">
        <v>9.67741935483871</v>
      </c>
      <c r="R63" s="42">
        <v>9.4048159927305708</v>
      </c>
      <c r="S63" s="41">
        <v>6.67878237164925</v>
      </c>
    </row>
    <row r="64" spans="2:19" ht="11.25" customHeight="1">
      <c r="B64" s="58" t="str">
        <f>IF(TEXT(A26,"ggg")=TEXT(A29,"ggg"),"",TEXT(A29,"ggg"))</f>
        <v/>
      </c>
      <c r="C64" s="55" t="str">
        <f>IF(TEXT(A29,"e")="1","元",TEXT(A29,"e"))</f>
        <v>30</v>
      </c>
      <c r="D64" s="56" t="str">
        <f>IF(TEXT(A26,"ggg")=TEXT(A29,"ggg"),"","年")</f>
        <v/>
      </c>
      <c r="F64" s="38" t="s">
        <v>0</v>
      </c>
      <c r="G64" s="39"/>
      <c r="H64" s="40">
        <v>100</v>
      </c>
      <c r="I64" s="41">
        <v>25.166191832858502</v>
      </c>
      <c r="J64" s="42">
        <v>0</v>
      </c>
      <c r="K64" s="42">
        <v>0</v>
      </c>
      <c r="L64" s="42">
        <v>0</v>
      </c>
      <c r="M64" s="42">
        <v>0</v>
      </c>
      <c r="N64" s="42">
        <v>0</v>
      </c>
      <c r="O64" s="42">
        <v>0</v>
      </c>
      <c r="P64" s="42">
        <v>0</v>
      </c>
      <c r="Q64" s="42">
        <v>3.91263057929724</v>
      </c>
      <c r="R64" s="42">
        <v>12.212725546058801</v>
      </c>
      <c r="S64" s="41">
        <v>9.0408357075023709</v>
      </c>
    </row>
    <row r="65" spans="1:19" ht="11.25" customHeight="1">
      <c r="B65" s="58"/>
      <c r="C65" s="55"/>
      <c r="D65" s="57"/>
      <c r="F65" s="38" t="s">
        <v>1</v>
      </c>
      <c r="G65" s="39"/>
      <c r="H65" s="40">
        <v>100</v>
      </c>
      <c r="I65" s="41">
        <v>25.786428195686401</v>
      </c>
      <c r="J65" s="42">
        <v>0</v>
      </c>
      <c r="K65" s="42">
        <v>0</v>
      </c>
      <c r="L65" s="42">
        <v>0</v>
      </c>
      <c r="M65" s="42">
        <v>0</v>
      </c>
      <c r="N65" s="42">
        <v>0</v>
      </c>
      <c r="O65" s="42">
        <v>0</v>
      </c>
      <c r="P65" s="42">
        <v>0</v>
      </c>
      <c r="Q65" s="42">
        <v>4.11888479747501</v>
      </c>
      <c r="R65" s="42">
        <v>12.488164124145101</v>
      </c>
      <c r="S65" s="41">
        <v>9.1793792740662798</v>
      </c>
    </row>
    <row r="66" spans="1:19" ht="11.25" customHeight="1">
      <c r="B66" s="58"/>
      <c r="C66" s="55"/>
      <c r="D66" s="57"/>
      <c r="F66" s="38" t="s">
        <v>2</v>
      </c>
      <c r="G66" s="39"/>
      <c r="H66" s="40">
        <v>100</v>
      </c>
      <c r="I66" s="41">
        <v>19.414634146341399</v>
      </c>
      <c r="J66" s="42">
        <v>0</v>
      </c>
      <c r="K66" s="42">
        <v>0</v>
      </c>
      <c r="L66" s="42">
        <v>0</v>
      </c>
      <c r="M66" s="42">
        <v>0</v>
      </c>
      <c r="N66" s="42">
        <v>0</v>
      </c>
      <c r="O66" s="42">
        <v>0</v>
      </c>
      <c r="P66" s="42">
        <v>0</v>
      </c>
      <c r="Q66" s="42">
        <v>2</v>
      </c>
      <c r="R66" s="42">
        <v>9.6585365853658498</v>
      </c>
      <c r="S66" s="41">
        <v>7.7560975609756104</v>
      </c>
    </row>
    <row r="67" spans="1:19" ht="11.25" customHeight="1">
      <c r="B67" s="58" t="str">
        <f>IF(TEXT(A29,"ggg")=TEXT(A32,"ggg"),"",TEXT(A32,"ggg"))</f>
        <v>令和</v>
      </c>
      <c r="C67" s="55" t="str">
        <f>IF(TEXT(A32,"e")="1","元",TEXT(A32,"e"))</f>
        <v>元</v>
      </c>
      <c r="D67" s="56" t="str">
        <f>IF(TEXT(A29,"ggg")=TEXT(A32,"ggg"),"","年")</f>
        <v>年</v>
      </c>
      <c r="F67" s="38" t="s">
        <v>0</v>
      </c>
      <c r="G67" s="39"/>
      <c r="H67" s="40">
        <v>100</v>
      </c>
      <c r="I67" s="41">
        <v>15.6304706647326</v>
      </c>
      <c r="J67" s="42">
        <v>0</v>
      </c>
      <c r="K67" s="42">
        <v>0</v>
      </c>
      <c r="L67" s="42">
        <v>0</v>
      </c>
      <c r="M67" s="42">
        <v>0</v>
      </c>
      <c r="N67" s="42">
        <v>0</v>
      </c>
      <c r="O67" s="42">
        <v>0</v>
      </c>
      <c r="P67" s="42">
        <v>0</v>
      </c>
      <c r="Q67" s="42">
        <v>0</v>
      </c>
      <c r="R67" s="42">
        <v>3.7413094583104001</v>
      </c>
      <c r="S67" s="41">
        <v>11.8891612064222</v>
      </c>
    </row>
    <row r="68" spans="1:19" ht="11.25" customHeight="1">
      <c r="B68" s="58"/>
      <c r="C68" s="55"/>
      <c r="D68" s="57"/>
      <c r="F68" s="38" t="s">
        <v>1</v>
      </c>
      <c r="G68" s="39"/>
      <c r="H68" s="40">
        <v>100</v>
      </c>
      <c r="I68" s="41">
        <v>16.087316938380699</v>
      </c>
      <c r="J68" s="42">
        <v>0</v>
      </c>
      <c r="K68" s="42">
        <v>0</v>
      </c>
      <c r="L68" s="42">
        <v>0</v>
      </c>
      <c r="M68" s="42">
        <v>0</v>
      </c>
      <c r="N68" s="42">
        <v>0</v>
      </c>
      <c r="O68" s="42">
        <v>0</v>
      </c>
      <c r="P68" s="42">
        <v>0</v>
      </c>
      <c r="Q68" s="42">
        <v>0</v>
      </c>
      <c r="R68" s="42">
        <v>3.8905775075987798</v>
      </c>
      <c r="S68" s="41">
        <v>12.1967394307819</v>
      </c>
    </row>
    <row r="69" spans="1:19" ht="11.25" customHeight="1">
      <c r="B69" s="58"/>
      <c r="C69" s="55"/>
      <c r="D69" s="57"/>
      <c r="F69" s="38" t="s">
        <v>2</v>
      </c>
      <c r="G69" s="39"/>
      <c r="H69" s="40">
        <v>100</v>
      </c>
      <c r="I69" s="41">
        <v>11.2750263435194</v>
      </c>
      <c r="J69" s="42">
        <v>0</v>
      </c>
      <c r="K69" s="42">
        <v>0</v>
      </c>
      <c r="L69" s="42">
        <v>0</v>
      </c>
      <c r="M69" s="42">
        <v>0</v>
      </c>
      <c r="N69" s="42">
        <v>0</v>
      </c>
      <c r="O69" s="42">
        <v>0</v>
      </c>
      <c r="P69" s="42">
        <v>0</v>
      </c>
      <c r="Q69" s="42">
        <v>0</v>
      </c>
      <c r="R69" s="42">
        <v>2.31822971548999</v>
      </c>
      <c r="S69" s="41">
        <v>8.9567966280294993</v>
      </c>
    </row>
    <row r="70" spans="1:19" ht="11.25" customHeight="1">
      <c r="B70" s="67" t="str">
        <f>IF(TEXT(A32,"ggg")=TEXT(A35,"ggg"),"",TEXT(A35,"ggg"))</f>
        <v/>
      </c>
      <c r="C70" s="53" t="str">
        <f>IF(TEXT(A35,"e")="1","元",TEXT(A35,"e"))</f>
        <v>2</v>
      </c>
      <c r="D70" s="54" t="str">
        <f>IF(TEXT(A32,"ggg")=TEXT(A35,"ggg"),"","年")</f>
        <v/>
      </c>
      <c r="F70" s="43" t="s">
        <v>0</v>
      </c>
      <c r="G70" s="44"/>
      <c r="H70" s="45">
        <v>100</v>
      </c>
      <c r="I70" s="41">
        <v>3.3754159843642699</v>
      </c>
      <c r="J70" s="41">
        <v>0</v>
      </c>
      <c r="K70" s="41">
        <v>0</v>
      </c>
      <c r="L70" s="41">
        <v>0</v>
      </c>
      <c r="M70" s="41">
        <v>0</v>
      </c>
      <c r="N70" s="41">
        <v>0</v>
      </c>
      <c r="O70" s="41">
        <v>0</v>
      </c>
      <c r="P70" s="41">
        <v>0</v>
      </c>
      <c r="Q70" s="41">
        <v>0</v>
      </c>
      <c r="R70" s="41">
        <v>0</v>
      </c>
      <c r="S70" s="41">
        <v>3.3754159843642699</v>
      </c>
    </row>
    <row r="71" spans="1:19" ht="11.25" customHeight="1">
      <c r="B71" s="67"/>
      <c r="C71" s="53"/>
      <c r="D71" s="54"/>
      <c r="F71" s="43" t="s">
        <v>1</v>
      </c>
      <c r="G71" s="44"/>
      <c r="H71" s="45">
        <v>100</v>
      </c>
      <c r="I71" s="41">
        <v>3.52133341158518</v>
      </c>
      <c r="J71" s="41">
        <v>0</v>
      </c>
      <c r="K71" s="41">
        <v>0</v>
      </c>
      <c r="L71" s="41">
        <v>0</v>
      </c>
      <c r="M71" s="41">
        <v>0</v>
      </c>
      <c r="N71" s="41">
        <v>0</v>
      </c>
      <c r="O71" s="41">
        <v>0</v>
      </c>
      <c r="P71" s="41">
        <v>0</v>
      </c>
      <c r="Q71" s="41">
        <v>0</v>
      </c>
      <c r="R71" s="41">
        <v>0</v>
      </c>
      <c r="S71" s="41">
        <v>3.52133341158518</v>
      </c>
    </row>
    <row r="72" spans="1:19" ht="11.1" customHeight="1">
      <c r="B72" s="67"/>
      <c r="C72" s="53"/>
      <c r="D72" s="54"/>
      <c r="F72" s="43" t="s">
        <v>2</v>
      </c>
      <c r="G72" s="44"/>
      <c r="H72" s="45">
        <v>100</v>
      </c>
      <c r="I72" s="41">
        <v>2.0613107822410099</v>
      </c>
      <c r="J72" s="41">
        <v>0</v>
      </c>
      <c r="K72" s="41">
        <v>0</v>
      </c>
      <c r="L72" s="41">
        <v>0</v>
      </c>
      <c r="M72" s="41">
        <v>0</v>
      </c>
      <c r="N72" s="41">
        <v>0</v>
      </c>
      <c r="O72" s="41">
        <v>0</v>
      </c>
      <c r="P72" s="41">
        <v>0</v>
      </c>
      <c r="Q72" s="41">
        <v>0</v>
      </c>
      <c r="R72" s="41">
        <v>0</v>
      </c>
      <c r="S72" s="41">
        <v>2.0613107822410099</v>
      </c>
    </row>
    <row r="73" spans="1:19">
      <c r="A73" s="27"/>
      <c r="B73" s="27"/>
      <c r="C73" s="27"/>
      <c r="D73" s="27"/>
      <c r="E73" s="27"/>
      <c r="F73" s="4"/>
      <c r="G73" s="46"/>
      <c r="H73" s="47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</row>
    <row r="74" spans="1:19"/>
    <row r="75" spans="1:19"/>
    <row r="76" spans="1:19"/>
    <row r="77" spans="1:19"/>
    <row r="78" spans="1:19"/>
    <row r="79" spans="1:19"/>
  </sheetData>
  <mergeCells count="66">
    <mergeCell ref="B49:B51"/>
    <mergeCell ref="B52:B54"/>
    <mergeCell ref="B46:B48"/>
    <mergeCell ref="A40:S40"/>
    <mergeCell ref="B20:B22"/>
    <mergeCell ref="B29:B31"/>
    <mergeCell ref="B32:B34"/>
    <mergeCell ref="B35:B37"/>
    <mergeCell ref="C49:C51"/>
    <mergeCell ref="B23:B25"/>
    <mergeCell ref="B67:B69"/>
    <mergeCell ref="B70:B72"/>
    <mergeCell ref="B55:B57"/>
    <mergeCell ref="B58:B60"/>
    <mergeCell ref="B61:B63"/>
    <mergeCell ref="B64:B66"/>
    <mergeCell ref="B26:B28"/>
    <mergeCell ref="A1:S1"/>
    <mergeCell ref="H5:H6"/>
    <mergeCell ref="I5:S5"/>
    <mergeCell ref="B5:F6"/>
    <mergeCell ref="A2:S2"/>
    <mergeCell ref="B11:B13"/>
    <mergeCell ref="B14:B16"/>
    <mergeCell ref="B17:B19"/>
    <mergeCell ref="B8:B10"/>
    <mergeCell ref="C8:C10"/>
    <mergeCell ref="D8:D10"/>
    <mergeCell ref="C11:C13"/>
    <mergeCell ref="D11:D13"/>
    <mergeCell ref="C14:C16"/>
    <mergeCell ref="D14:D16"/>
    <mergeCell ref="C17:C19"/>
    <mergeCell ref="D17:D19"/>
    <mergeCell ref="C20:C22"/>
    <mergeCell ref="D20:D22"/>
    <mergeCell ref="C23:C25"/>
    <mergeCell ref="D23:D25"/>
    <mergeCell ref="C26:C28"/>
    <mergeCell ref="D26:D28"/>
    <mergeCell ref="C29:C31"/>
    <mergeCell ref="D29:D31"/>
    <mergeCell ref="C32:C34"/>
    <mergeCell ref="D32:D34"/>
    <mergeCell ref="C35:C37"/>
    <mergeCell ref="D35:D37"/>
    <mergeCell ref="B43:B45"/>
    <mergeCell ref="C43:C45"/>
    <mergeCell ref="D43:D45"/>
    <mergeCell ref="C46:C48"/>
    <mergeCell ref="D46:D48"/>
    <mergeCell ref="D49:D51"/>
    <mergeCell ref="C52:C54"/>
    <mergeCell ref="D52:D54"/>
    <mergeCell ref="C55:C57"/>
    <mergeCell ref="D55:D57"/>
    <mergeCell ref="C58:C60"/>
    <mergeCell ref="D58:D60"/>
    <mergeCell ref="C70:C72"/>
    <mergeCell ref="D70:D72"/>
    <mergeCell ref="C61:C63"/>
    <mergeCell ref="D61:D63"/>
    <mergeCell ref="C64:C66"/>
    <mergeCell ref="D64:D66"/>
    <mergeCell ref="C67:C69"/>
    <mergeCell ref="D67:D69"/>
  </mergeCells>
  <phoneticPr fontId="31"/>
  <pageMargins left="0.62992125984251968" right="0.5" top="0.39370078740157483" bottom="0.55118110236220474" header="0.43307086614173229" footer="0.51181102362204722"/>
  <pageSetup paperSize="9" scale="73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20-00-63</vt:lpstr>
      <vt:lpstr>'20-00-63'!Print_Area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2011-11-17T02:43:21Z</dcterms:created>
  <dcterms:modified xsi:type="dcterms:W3CDTF">2021-07-11T04:30:49Z</dcterms:modified>
  <cp:category/>
</cp:coreProperties>
</file>