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C:\Users\MOFJ0256\AppData\Local\Microsoft\Windows\INetCache\Content.Outlook\JSICT4SJ\"/>
    </mc:Choice>
  </mc:AlternateContent>
  <xr:revisionPtr revIDLastSave="0" documentId="13_ncr:1_{01490F48-5777-4B34-8C42-6646AA17452E}" xr6:coauthVersionLast="47" xr6:coauthVersionMax="47" xr10:uidLastSave="{00000000-0000-0000-0000-000000000000}"/>
  <bookViews>
    <workbookView xWindow="28680" yWindow="-120" windowWidth="29040" windowHeight="15840" tabRatio="923" xr2:uid="{00000000-000D-0000-FFFF-FFFF00000000}"/>
  </bookViews>
  <sheets>
    <sheet name="令和５年の税関における知的財産侵害物品の差止状況（資料）" sheetId="32" r:id="rId1"/>
    <sheet name="(参考1,2)" sheetId="15" r:id="rId2"/>
    <sheet name="(参考3)" sheetId="30" r:id="rId3"/>
    <sheet name="(参考4,5)" sheetId="17" r:id="rId4"/>
    <sheet name="(参考6)" sheetId="18" r:id="rId5"/>
    <sheet name="(参考7)" sheetId="31" r:id="rId6"/>
    <sheet name="(参考8)" sheetId="20" r:id="rId7"/>
  </sheets>
  <definedNames>
    <definedName name="_xlnm._FilterDatabase" localSheetId="4" hidden="1">'(参考6)'!$B$17:$K$21</definedName>
    <definedName name="_xlnm.Print_Area" localSheetId="1">'(参考1,2)'!$A$1:$I$26</definedName>
    <definedName name="_xlnm.Print_Area" localSheetId="2">'(参考3)'!$A$1:$L$26</definedName>
    <definedName name="_xlnm.Print_Area" localSheetId="3">'(参考4,5)'!$A$1:$Q$28</definedName>
    <definedName name="_xlnm.Print_Area" localSheetId="4">'(参考6)'!$A$1:$K$29</definedName>
    <definedName name="_xlnm.Print_Area" localSheetId="5">'(参考7)'!$A$1:$K$38</definedName>
    <definedName name="_xlnm.Print_Area" localSheetId="6">'(参考8)'!$A$1:$K$12</definedName>
    <definedName name="_xlnm.Print_Area" localSheetId="0">'令和５年の税関における知的財産侵害物品の差止状況（資料）'!$A$1:$J$226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8" i="18" l="1"/>
  <c r="J19" i="18"/>
  <c r="I223" i="32"/>
  <c r="J52" i="32"/>
  <c r="J51" i="32"/>
  <c r="J47" i="32"/>
  <c r="J25" i="32"/>
  <c r="I16" i="30"/>
  <c r="J98" i="32"/>
  <c r="P15" i="17" l="1"/>
  <c r="P16" i="17"/>
  <c r="N15" i="17"/>
  <c r="N16" i="17"/>
  <c r="P28" i="17"/>
  <c r="N28" i="17"/>
  <c r="J221" i="32" l="1"/>
  <c r="H223" i="32"/>
  <c r="J201" i="32" s="1"/>
  <c r="H222" i="32"/>
  <c r="J200" i="32" s="1"/>
  <c r="I221" i="32"/>
  <c r="I220" i="32"/>
  <c r="I219" i="32"/>
  <c r="I218" i="32"/>
  <c r="I217" i="32"/>
  <c r="I216" i="32"/>
  <c r="I215" i="32"/>
  <c r="I214" i="32"/>
  <c r="I213" i="32"/>
  <c r="I212" i="32"/>
  <c r="I211" i="32"/>
  <c r="I210" i="32"/>
  <c r="I209" i="32"/>
  <c r="I208" i="32"/>
  <c r="I207" i="32"/>
  <c r="I206" i="32"/>
  <c r="I205" i="32"/>
  <c r="I204" i="32"/>
  <c r="I203" i="32"/>
  <c r="I202" i="32"/>
  <c r="I201" i="32"/>
  <c r="I200" i="32"/>
  <c r="J189" i="32"/>
  <c r="J188" i="32"/>
  <c r="J185" i="32"/>
  <c r="J184" i="32"/>
  <c r="I160" i="32"/>
  <c r="H177" i="32"/>
  <c r="H176" i="32"/>
  <c r="J150" i="32"/>
  <c r="J148" i="32"/>
  <c r="J149" i="32"/>
  <c r="J147" i="32"/>
  <c r="J151" i="32" s="1"/>
  <c r="I152" i="32"/>
  <c r="I151" i="32"/>
  <c r="I150" i="32"/>
  <c r="I149" i="32"/>
  <c r="I148" i="32"/>
  <c r="I147" i="32"/>
  <c r="J138" i="32"/>
  <c r="J137" i="32"/>
  <c r="J136" i="32"/>
  <c r="J135" i="32"/>
  <c r="J134" i="32"/>
  <c r="J133" i="32"/>
  <c r="J132" i="32"/>
  <c r="J131" i="32"/>
  <c r="J130" i="32"/>
  <c r="J129" i="32"/>
  <c r="J128" i="32"/>
  <c r="J127" i="32"/>
  <c r="J126" i="32"/>
  <c r="J125" i="32"/>
  <c r="J124" i="32"/>
  <c r="J123" i="32"/>
  <c r="J122" i="32"/>
  <c r="I138" i="32"/>
  <c r="I137" i="32"/>
  <c r="I136" i="32"/>
  <c r="I135" i="32"/>
  <c r="I134" i="32"/>
  <c r="I133" i="32"/>
  <c r="I132" i="32"/>
  <c r="I131" i="32"/>
  <c r="I130" i="32"/>
  <c r="I129" i="32"/>
  <c r="I128" i="32"/>
  <c r="I127" i="32"/>
  <c r="I126" i="32"/>
  <c r="I125" i="32"/>
  <c r="I124" i="32"/>
  <c r="I123" i="32"/>
  <c r="I122" i="32"/>
  <c r="J222" i="32" l="1"/>
  <c r="J223" i="32"/>
  <c r="J152" i="32"/>
  <c r="J114" i="32"/>
  <c r="J113" i="32"/>
  <c r="J101" i="32"/>
  <c r="J102" i="32"/>
  <c r="J103" i="32"/>
  <c r="J104" i="32"/>
  <c r="J105" i="32"/>
  <c r="J106" i="32"/>
  <c r="J107" i="32"/>
  <c r="J108" i="32"/>
  <c r="J109" i="32"/>
  <c r="J110" i="32"/>
  <c r="J111" i="32"/>
  <c r="J112" i="32"/>
  <c r="I114" i="32"/>
  <c r="I113" i="32"/>
  <c r="I112" i="32"/>
  <c r="I111" i="32"/>
  <c r="I110" i="32"/>
  <c r="I109" i="32"/>
  <c r="I108" i="32"/>
  <c r="I107" i="32"/>
  <c r="I106" i="32"/>
  <c r="I105" i="32"/>
  <c r="I104" i="32"/>
  <c r="I103" i="32"/>
  <c r="I102" i="32"/>
  <c r="I101" i="32"/>
  <c r="I100" i="32"/>
  <c r="I99" i="32"/>
  <c r="I98" i="32"/>
  <c r="J99" i="32"/>
  <c r="J100" i="32"/>
  <c r="I75" i="32" l="1"/>
  <c r="I74" i="32"/>
  <c r="J53" i="32"/>
  <c r="J55" i="32"/>
  <c r="J54" i="32"/>
  <c r="J50" i="32"/>
  <c r="J46" i="32"/>
  <c r="I55" i="32"/>
  <c r="I54" i="32"/>
  <c r="I53" i="32"/>
  <c r="I52" i="32"/>
  <c r="I51" i="32"/>
  <c r="I50" i="32"/>
  <c r="I47" i="32"/>
  <c r="I46" i="32"/>
  <c r="J26" i="32" l="1"/>
  <c r="J27" i="32"/>
  <c r="J28" i="32"/>
  <c r="J29" i="32"/>
  <c r="J30" i="32"/>
  <c r="J31" i="32"/>
  <c r="J32" i="32"/>
  <c r="J33" i="32"/>
  <c r="J34" i="32"/>
  <c r="J35" i="32"/>
  <c r="J36" i="32"/>
  <c r="I36" i="32"/>
  <c r="I35" i="32"/>
  <c r="I34" i="32"/>
  <c r="I33" i="32"/>
  <c r="I32" i="32"/>
  <c r="I31" i="32"/>
  <c r="I30" i="32"/>
  <c r="I29" i="32"/>
  <c r="I28" i="32"/>
  <c r="I27" i="32"/>
  <c r="I26" i="32"/>
  <c r="I25" i="32"/>
  <c r="J17" i="32" l="1"/>
  <c r="J16" i="32"/>
  <c r="J15" i="32"/>
  <c r="J14" i="32"/>
  <c r="J13" i="32"/>
  <c r="J12" i="32"/>
  <c r="J11" i="32"/>
  <c r="J10" i="32"/>
  <c r="J9" i="32"/>
  <c r="J8" i="32"/>
  <c r="J7" i="32"/>
  <c r="J6" i="32"/>
  <c r="I17" i="32"/>
  <c r="I16" i="32"/>
  <c r="I15" i="32"/>
  <c r="I14" i="32"/>
  <c r="I13" i="32"/>
  <c r="I12" i="32"/>
  <c r="I11" i="32"/>
  <c r="I10" i="32"/>
  <c r="I9" i="32"/>
  <c r="I8" i="32"/>
  <c r="I7" i="32"/>
  <c r="I6" i="32"/>
  <c r="D223" i="32" l="1"/>
  <c r="E223" i="32"/>
  <c r="F223" i="32"/>
  <c r="G223" i="32"/>
  <c r="G222" i="32"/>
  <c r="I222" i="32" s="1"/>
  <c r="F222" i="32"/>
  <c r="E222" i="32"/>
  <c r="D222" i="32"/>
  <c r="G191" i="32" l="1"/>
  <c r="G190" i="32"/>
  <c r="J175" i="32" l="1"/>
  <c r="J174" i="32"/>
  <c r="J171" i="32"/>
  <c r="I175" i="32"/>
  <c r="I174" i="32"/>
  <c r="J205" i="32" l="1"/>
  <c r="J204" i="32"/>
  <c r="J220" i="32"/>
  <c r="J219" i="32"/>
  <c r="J218" i="32"/>
  <c r="J217" i="32"/>
  <c r="J216" i="32"/>
  <c r="J215" i="32"/>
  <c r="J214" i="32"/>
  <c r="J213" i="32"/>
  <c r="J212" i="32"/>
  <c r="J211" i="32"/>
  <c r="J210" i="32"/>
  <c r="J209" i="32"/>
  <c r="J207" i="32"/>
  <c r="H191" i="32"/>
  <c r="H190" i="32"/>
  <c r="I189" i="32"/>
  <c r="I188" i="32"/>
  <c r="I187" i="32"/>
  <c r="I186" i="32"/>
  <c r="I185" i="32"/>
  <c r="I184" i="32"/>
  <c r="J177" i="32"/>
  <c r="J176" i="32"/>
  <c r="J173" i="32"/>
  <c r="I173" i="32"/>
  <c r="J172" i="32"/>
  <c r="I172" i="32"/>
  <c r="I171" i="32"/>
  <c r="J170" i="32"/>
  <c r="I170" i="32"/>
  <c r="J161" i="32"/>
  <c r="I161" i="32"/>
  <c r="J160" i="32"/>
  <c r="I169" i="32"/>
  <c r="I168" i="32"/>
  <c r="J167" i="32"/>
  <c r="I167" i="32"/>
  <c r="I166" i="32"/>
  <c r="J163" i="32"/>
  <c r="I163" i="32"/>
  <c r="I162" i="32"/>
  <c r="J165" i="32"/>
  <c r="I165" i="32"/>
  <c r="I164" i="32"/>
  <c r="J187" i="32" l="1"/>
  <c r="J191" i="32"/>
  <c r="J190" i="32"/>
  <c r="J186" i="32"/>
  <c r="J203" i="32"/>
  <c r="J202" i="32"/>
  <c r="I190" i="32"/>
  <c r="J169" i="32"/>
  <c r="I177" i="32"/>
  <c r="J164" i="32"/>
  <c r="J162" i="32"/>
  <c r="J166" i="32"/>
  <c r="J168" i="32"/>
  <c r="I176" i="32"/>
  <c r="J206" i="32"/>
  <c r="J208" i="32"/>
  <c r="I191" i="32"/>
  <c r="K9" i="31" l="1"/>
  <c r="K10" i="31"/>
  <c r="K11" i="31"/>
  <c r="K12" i="31"/>
  <c r="K13" i="31"/>
  <c r="K14" i="31"/>
  <c r="K15" i="31"/>
  <c r="K16" i="31"/>
  <c r="J17" i="31"/>
  <c r="K17" i="31" s="1"/>
  <c r="K21" i="31"/>
  <c r="K22" i="31"/>
  <c r="K23" i="31"/>
  <c r="K24" i="31"/>
  <c r="K25" i="31"/>
  <c r="K26" i="31"/>
  <c r="K27" i="31"/>
  <c r="J28" i="31"/>
  <c r="K28" i="31" s="1"/>
  <c r="Q6" i="17"/>
  <c r="K6" i="17"/>
  <c r="M6" i="17" s="1"/>
  <c r="M5" i="17"/>
  <c r="M4" i="17"/>
  <c r="O3" i="17"/>
  <c r="M3" i="17"/>
  <c r="J3" i="30"/>
  <c r="J4" i="30"/>
  <c r="K4" i="30"/>
  <c r="J5" i="30"/>
  <c r="J6" i="30"/>
  <c r="J7" i="30"/>
  <c r="J8" i="30"/>
  <c r="J9" i="30"/>
  <c r="K9" i="30"/>
  <c r="J10" i="30"/>
  <c r="L10" i="30"/>
  <c r="L16" i="30" s="1"/>
  <c r="J11" i="30"/>
  <c r="J12" i="30"/>
  <c r="K12" i="30"/>
  <c r="J13" i="30"/>
  <c r="K13" i="30"/>
  <c r="J14" i="30"/>
  <c r="K14" i="30"/>
  <c r="J15" i="30"/>
  <c r="K6" i="30"/>
  <c r="K16" i="30"/>
  <c r="K5" i="30" l="1"/>
  <c r="O5" i="17"/>
  <c r="J16" i="30"/>
  <c r="K3" i="30"/>
  <c r="O6" i="17"/>
  <c r="K7" i="30"/>
  <c r="K15" i="30"/>
  <c r="K11" i="30"/>
  <c r="O4" i="17"/>
  <c r="K10" i="30"/>
  <c r="K8" i="30"/>
  <c r="K4" i="20" l="1"/>
  <c r="K3" i="20"/>
  <c r="J5" i="20"/>
  <c r="K5" i="20" s="1"/>
  <c r="K19" i="18"/>
  <c r="J6" i="18"/>
  <c r="K6" i="18"/>
  <c r="J7" i="18"/>
  <c r="K7" i="18"/>
  <c r="J8" i="18"/>
  <c r="K8" i="18"/>
  <c r="J9" i="18"/>
  <c r="K9" i="18"/>
  <c r="J10" i="18"/>
  <c r="K10" i="18"/>
  <c r="J11" i="18"/>
  <c r="K11" i="18"/>
  <c r="K5" i="18"/>
  <c r="J5" i="18"/>
  <c r="N13" i="17"/>
  <c r="N23" i="17"/>
  <c r="P23" i="17"/>
  <c r="N24" i="17"/>
  <c r="P24" i="17"/>
  <c r="N25" i="17"/>
  <c r="P25" i="17"/>
  <c r="N26" i="17"/>
  <c r="P26" i="17"/>
  <c r="N27" i="17"/>
  <c r="P27" i="17"/>
  <c r="P22" i="17"/>
  <c r="N22" i="17"/>
  <c r="P17" i="17"/>
  <c r="N17" i="17"/>
  <c r="P14" i="17"/>
  <c r="P13" i="17"/>
  <c r="N14" i="17"/>
  <c r="J20" i="18" l="1"/>
  <c r="K20" i="18"/>
  <c r="J21" i="18"/>
  <c r="K21" i="18"/>
</calcChain>
</file>

<file path=xl/sharedStrings.xml><?xml version="1.0" encoding="utf-8"?>
<sst xmlns="http://schemas.openxmlformats.org/spreadsheetml/2006/main" count="384" uniqueCount="192">
  <si>
    <t>構成比</t>
    <rPh sb="0" eb="3">
      <t>コウセイヒ</t>
    </rPh>
    <phoneticPr fontId="5"/>
  </si>
  <si>
    <t>中国</t>
  </si>
  <si>
    <t>韓国</t>
  </si>
  <si>
    <t>合計</t>
    <rPh sb="0" eb="2">
      <t>ゴウケイ</t>
    </rPh>
    <phoneticPr fontId="5"/>
  </si>
  <si>
    <t>一般貨物</t>
  </si>
  <si>
    <t>１．仕出国（地域）別輸入差止実績（件数）</t>
  </si>
  <si>
    <t>合計</t>
  </si>
  <si>
    <t>上段：件数</t>
  </si>
  <si>
    <t>下段：点数</t>
    <phoneticPr fontId="5"/>
  </si>
  <si>
    <t>特許権</t>
  </si>
  <si>
    <t>実用新案権</t>
  </si>
  <si>
    <t>意匠権</t>
  </si>
  <si>
    <t>商標権</t>
  </si>
  <si>
    <t>著作権</t>
  </si>
  <si>
    <t>著作隣接権</t>
  </si>
  <si>
    <t>回路配置利用権</t>
  </si>
  <si>
    <t>育成者権</t>
  </si>
  <si>
    <t>不正競争防止法</t>
  </si>
  <si>
    <t>違反物品</t>
  </si>
  <si>
    <t>周知表示</t>
  </si>
  <si>
    <t>混同惹起品</t>
  </si>
  <si>
    <t>著名表示</t>
  </si>
  <si>
    <t>冒用品</t>
  </si>
  <si>
    <t>形態模倣品</t>
  </si>
  <si>
    <t>営業秘密</t>
  </si>
  <si>
    <t>侵害品</t>
  </si>
  <si>
    <t>技術的制限手段</t>
  </si>
  <si>
    <t>無効化装置</t>
  </si>
  <si>
    <t>４．品目別輸入差止実績（件数）</t>
  </si>
  <si>
    <t>その他の品目</t>
  </si>
  <si>
    <t>５．品目別輸入差止実績（点数）</t>
  </si>
  <si>
    <t>（注）各欄に掲げる構成比の合計は、四捨五入の関係で100％にならない場合があります。</t>
  </si>
  <si>
    <t>６．輸送形態別輸入差止実績</t>
  </si>
  <si>
    <t>郵便物</t>
  </si>
  <si>
    <t>７．仕向国（地域）別輸出差止実績</t>
    <rPh sb="2" eb="4">
      <t>シムケ</t>
    </rPh>
    <rPh sb="4" eb="5">
      <t>コク</t>
    </rPh>
    <rPh sb="6" eb="8">
      <t>チイキ</t>
    </rPh>
    <rPh sb="9" eb="10">
      <t>ベツ</t>
    </rPh>
    <rPh sb="10" eb="12">
      <t>ユシュツ</t>
    </rPh>
    <rPh sb="12" eb="14">
      <t>サシトメ</t>
    </rPh>
    <rPh sb="14" eb="16">
      <t>ジッセキ</t>
    </rPh>
    <phoneticPr fontId="5"/>
  </si>
  <si>
    <t>合計</t>
    <phoneticPr fontId="5"/>
  </si>
  <si>
    <t>９．品目別輸出差止実績</t>
    <phoneticPr fontId="5"/>
  </si>
  <si>
    <t>香港</t>
  </si>
  <si>
    <t>フィリピン</t>
  </si>
  <si>
    <t>ベトナム</t>
  </si>
  <si>
    <t>バッグ類</t>
  </si>
  <si>
    <t>-</t>
  </si>
  <si>
    <t>衣類</t>
  </si>
  <si>
    <t>靴類</t>
  </si>
  <si>
    <t>ベルト類</t>
  </si>
  <si>
    <t>シンガポール</t>
  </si>
  <si>
    <t>台湾</t>
  </si>
  <si>
    <t>時計類</t>
  </si>
  <si>
    <t>電気製品</t>
  </si>
  <si>
    <t>コンピュータ製品</t>
  </si>
  <si>
    <t>携帯電話及び付属品</t>
  </si>
  <si>
    <t>帽子類</t>
  </si>
  <si>
    <t>自動車付属品</t>
  </si>
  <si>
    <t>紙製品</t>
  </si>
  <si>
    <t>タイ</t>
  </si>
  <si>
    <t>身辺細貨類</t>
  </si>
  <si>
    <t>キーホルダー類</t>
  </si>
  <si>
    <t>家庭用雑貨</t>
  </si>
  <si>
    <t>その他の
国（地域）</t>
    <phoneticPr fontId="5"/>
  </si>
  <si>
    <t>（注１）本表は仕出国（地域）ベースであり、原産国（地域）を示すものではありません。</t>
    <phoneticPr fontId="5"/>
  </si>
  <si>
    <t>（注２）各欄に掲げる構成比の合計は、四捨五入の関係で100％にならない場合があります。</t>
    <phoneticPr fontId="5"/>
  </si>
  <si>
    <t>２．仕出国（地域）別輸入差止実績（点数）</t>
    <phoneticPr fontId="5"/>
  </si>
  <si>
    <t>３．知的財産別輸入差止実績</t>
    <phoneticPr fontId="5"/>
  </si>
  <si>
    <t>（注）各欄に掲げる構成比の合計は、四捨五入の関係で100％にならない場合があります。</t>
    <phoneticPr fontId="5"/>
  </si>
  <si>
    <t>８．知的財産別輸出差止実績</t>
    <phoneticPr fontId="5"/>
  </si>
  <si>
    <t>（注２）本表は仕出国（地域）ベースであり、原産国（地域）を示すものではありません。</t>
    <rPh sb="1" eb="2">
      <t>チュウ</t>
    </rPh>
    <phoneticPr fontId="5"/>
  </si>
  <si>
    <t>（注３）各欄に掲げる構成比の合計は、四捨五入の関係で100％にならない場合があります。</t>
    <phoneticPr fontId="5"/>
  </si>
  <si>
    <t>（注１）令和元年は、平成31年１月から令和元年12月を示します。</t>
    <rPh sb="4" eb="6">
      <t>レイワ</t>
    </rPh>
    <rPh sb="6" eb="7">
      <t>ガン</t>
    </rPh>
    <rPh sb="7" eb="8">
      <t>ネン</t>
    </rPh>
    <rPh sb="10" eb="12">
      <t>ヘイセイ</t>
    </rPh>
    <rPh sb="14" eb="15">
      <t>ネン</t>
    </rPh>
    <rPh sb="16" eb="17">
      <t>ガツ</t>
    </rPh>
    <rPh sb="19" eb="21">
      <t>レイワ</t>
    </rPh>
    <rPh sb="21" eb="22">
      <t>ガン</t>
    </rPh>
    <rPh sb="22" eb="23">
      <t>ネン</t>
    </rPh>
    <rPh sb="25" eb="26">
      <t>ガツ</t>
    </rPh>
    <rPh sb="27" eb="28">
      <t>シメ</t>
    </rPh>
    <phoneticPr fontId="5"/>
  </si>
  <si>
    <t>令和２年</t>
    <rPh sb="0" eb="2">
      <t>レイワ</t>
    </rPh>
    <rPh sb="3" eb="4">
      <t>ネン</t>
    </rPh>
    <phoneticPr fontId="5"/>
  </si>
  <si>
    <t>-</t>
    <phoneticPr fontId="5"/>
  </si>
  <si>
    <t>医薬品</t>
  </si>
  <si>
    <t>特許権</t>
    <rPh sb="0" eb="3">
      <t>トッキョケン</t>
    </rPh>
    <phoneticPr fontId="5"/>
  </si>
  <si>
    <t>上段：件数</t>
    <phoneticPr fontId="5"/>
  </si>
  <si>
    <t>前年比</t>
    <rPh sb="0" eb="2">
      <t>ゼンネン</t>
    </rPh>
    <rPh sb="2" eb="3">
      <t>ヒ</t>
    </rPh>
    <phoneticPr fontId="5"/>
  </si>
  <si>
    <t>その他の品目</t>
    <phoneticPr fontId="5"/>
  </si>
  <si>
    <t>（参考２）品目別輸入差止価額（推計値）</t>
    <phoneticPr fontId="5"/>
  </si>
  <si>
    <t>その他の国（地域）</t>
    <phoneticPr fontId="5"/>
  </si>
  <si>
    <t>（参考１）仕出国（地域）別輸入差止価額（推計値）</t>
    <phoneticPr fontId="5"/>
  </si>
  <si>
    <t>（参考３）輸入差止申立て件数</t>
    <phoneticPr fontId="5"/>
  </si>
  <si>
    <t>前年比</t>
    <rPh sb="0" eb="3">
      <t>ゼンネンヒ</t>
    </rPh>
    <phoneticPr fontId="5"/>
  </si>
  <si>
    <t>構成比</t>
  </si>
  <si>
    <t>新規</t>
    <rPh sb="0" eb="2">
      <t>シンキ</t>
    </rPh>
    <phoneticPr fontId="5"/>
  </si>
  <si>
    <t>実用新案権</t>
    <rPh sb="0" eb="2">
      <t>ジツヨウ</t>
    </rPh>
    <rPh sb="2" eb="4">
      <t>シンアン</t>
    </rPh>
    <rPh sb="4" eb="5">
      <t>ケン</t>
    </rPh>
    <phoneticPr fontId="5"/>
  </si>
  <si>
    <t>意匠権</t>
    <rPh sb="0" eb="3">
      <t>イショウケン</t>
    </rPh>
    <phoneticPr fontId="5"/>
  </si>
  <si>
    <t>商標権</t>
    <rPh sb="0" eb="3">
      <t>ショウヒョウケン</t>
    </rPh>
    <phoneticPr fontId="5"/>
  </si>
  <si>
    <t>著作権</t>
    <rPh sb="0" eb="3">
      <t>チョサクケン</t>
    </rPh>
    <phoneticPr fontId="5"/>
  </si>
  <si>
    <t>著作隣接権</t>
    <rPh sb="0" eb="2">
      <t>チョサク</t>
    </rPh>
    <rPh sb="2" eb="5">
      <t>リンセツケン</t>
    </rPh>
    <phoneticPr fontId="5"/>
  </si>
  <si>
    <t>育成者権</t>
    <rPh sb="0" eb="4">
      <t>イクセイシャケン</t>
    </rPh>
    <phoneticPr fontId="5"/>
  </si>
  <si>
    <t>不正競争防止法
違反物品</t>
    <rPh sb="0" eb="7">
      <t>フセイキョウソウボウシホウ</t>
    </rPh>
    <rPh sb="8" eb="10">
      <t>イハン</t>
    </rPh>
    <rPh sb="10" eb="12">
      <t>ブッピン</t>
    </rPh>
    <phoneticPr fontId="5"/>
  </si>
  <si>
    <t>周知表示
混同惹起品</t>
    <rPh sb="0" eb="2">
      <t>シュウチ</t>
    </rPh>
    <rPh sb="2" eb="4">
      <t>ヒョウジ</t>
    </rPh>
    <rPh sb="5" eb="7">
      <t>コンドウ</t>
    </rPh>
    <phoneticPr fontId="5"/>
  </si>
  <si>
    <t>著名表示
冒用品</t>
    <rPh sb="0" eb="2">
      <t>チョメイ</t>
    </rPh>
    <rPh sb="2" eb="4">
      <t>ヒョウジ</t>
    </rPh>
    <rPh sb="5" eb="7">
      <t>ボウヨウ</t>
    </rPh>
    <rPh sb="7" eb="8">
      <t>ヒン</t>
    </rPh>
    <phoneticPr fontId="5"/>
  </si>
  <si>
    <t>形態模倣品</t>
    <rPh sb="0" eb="2">
      <t>ケイタイ</t>
    </rPh>
    <rPh sb="2" eb="5">
      <t>モホウヒン</t>
    </rPh>
    <phoneticPr fontId="5"/>
  </si>
  <si>
    <t>営業秘密
侵害品</t>
    <rPh sb="0" eb="2">
      <t>エイギョウ</t>
    </rPh>
    <rPh sb="2" eb="4">
      <t>ヒミツ</t>
    </rPh>
    <rPh sb="5" eb="7">
      <t>シンガイ</t>
    </rPh>
    <rPh sb="7" eb="8">
      <t>ヒン</t>
    </rPh>
    <phoneticPr fontId="5"/>
  </si>
  <si>
    <t>技術的制限手段
無効化装置</t>
    <rPh sb="0" eb="3">
      <t>ギジュツテキ</t>
    </rPh>
    <rPh sb="3" eb="5">
      <t>セイゲン</t>
    </rPh>
    <rPh sb="5" eb="7">
      <t>シュダン</t>
    </rPh>
    <rPh sb="8" eb="10">
      <t>ムコウ</t>
    </rPh>
    <rPh sb="10" eb="11">
      <t>バ</t>
    </rPh>
    <rPh sb="11" eb="13">
      <t>ソウチ</t>
    </rPh>
    <phoneticPr fontId="5"/>
  </si>
  <si>
    <t>その他の国（地域）</t>
    <rPh sb="2" eb="3">
      <t>タ</t>
    </rPh>
    <rPh sb="4" eb="5">
      <t>クニ</t>
    </rPh>
    <rPh sb="6" eb="8">
      <t>チイキ</t>
    </rPh>
    <phoneticPr fontId="5"/>
  </si>
  <si>
    <t>右欄：点数</t>
    <rPh sb="0" eb="1">
      <t>ミギ</t>
    </rPh>
    <rPh sb="1" eb="2">
      <t>ラン</t>
    </rPh>
    <rPh sb="3" eb="5">
      <t>テンスウ</t>
    </rPh>
    <phoneticPr fontId="5"/>
  </si>
  <si>
    <t>左欄：件数</t>
    <phoneticPr fontId="5"/>
  </si>
  <si>
    <t>（２）仕出国（地域）別件数</t>
    <phoneticPr fontId="5"/>
  </si>
  <si>
    <t>（１）知的財産別件数</t>
    <phoneticPr fontId="5"/>
  </si>
  <si>
    <t>（参考５）旅客携帯品の任意放棄件数</t>
    <phoneticPr fontId="5"/>
  </si>
  <si>
    <t>意匠権</t>
    <rPh sb="0" eb="2">
      <t>イショウ</t>
    </rPh>
    <rPh sb="2" eb="3">
      <t>ケン</t>
    </rPh>
    <phoneticPr fontId="5"/>
  </si>
  <si>
    <t>（参考４）輸出差止申立て件数</t>
    <phoneticPr fontId="5"/>
  </si>
  <si>
    <t xml:space="preserve"> 争う旨の申出</t>
    <phoneticPr fontId="5"/>
  </si>
  <si>
    <t>簡素化手続</t>
    <phoneticPr fontId="5"/>
  </si>
  <si>
    <t>通常手続</t>
    <phoneticPr fontId="5"/>
  </si>
  <si>
    <t>認定手続開始件数</t>
    <rPh sb="0" eb="4">
      <t>ニンテイテツヅキ</t>
    </rPh>
    <rPh sb="4" eb="6">
      <t>カイシ</t>
    </rPh>
    <rPh sb="6" eb="8">
      <t>ケンスウ</t>
    </rPh>
    <phoneticPr fontId="5"/>
  </si>
  <si>
    <t>（参考６）簡素化手続の実施状況</t>
    <phoneticPr fontId="5"/>
  </si>
  <si>
    <t>その他の品目</t>
    <rPh sb="2" eb="3">
      <t>タ</t>
    </rPh>
    <rPh sb="4" eb="6">
      <t>ヒンモク</t>
    </rPh>
    <phoneticPr fontId="5"/>
  </si>
  <si>
    <t>（３）品目別件数</t>
    <phoneticPr fontId="5"/>
  </si>
  <si>
    <t>非該当認定</t>
    <rPh sb="0" eb="3">
      <t>ヒガイトウ</t>
    </rPh>
    <rPh sb="3" eb="5">
      <t>ニンテイ</t>
    </rPh>
    <phoneticPr fontId="5"/>
  </si>
  <si>
    <t>該当認定</t>
    <rPh sb="0" eb="2">
      <t>ガイトウ</t>
    </rPh>
    <rPh sb="2" eb="4">
      <t>ニンテイ</t>
    </rPh>
    <phoneticPr fontId="5"/>
  </si>
  <si>
    <t>（差止申立て取下げ）</t>
    <rPh sb="1" eb="3">
      <t>サシトメ</t>
    </rPh>
    <rPh sb="3" eb="5">
      <t>モウシタテ</t>
    </rPh>
    <rPh sb="6" eb="8">
      <t>トリサ</t>
    </rPh>
    <phoneticPr fontId="5"/>
  </si>
  <si>
    <t>保留</t>
    <rPh sb="0" eb="2">
      <t>ホリュウ</t>
    </rPh>
    <phoneticPr fontId="5"/>
  </si>
  <si>
    <t>不受理</t>
    <rPh sb="0" eb="3">
      <t>フジュリ</t>
    </rPh>
    <phoneticPr fontId="5"/>
  </si>
  <si>
    <t>一部受理</t>
    <rPh sb="0" eb="2">
      <t>イチブ</t>
    </rPh>
    <rPh sb="2" eb="4">
      <t>ジュリ</t>
    </rPh>
    <phoneticPr fontId="5"/>
  </si>
  <si>
    <t>受理</t>
    <rPh sb="0" eb="2">
      <t>ジュリ</t>
    </rPh>
    <phoneticPr fontId="5"/>
  </si>
  <si>
    <t>（２）処理別件数</t>
    <phoneticPr fontId="5"/>
  </si>
  <si>
    <t>（参考７）専門委員意見照会件数</t>
    <phoneticPr fontId="5"/>
  </si>
  <si>
    <t>通告処分</t>
    <rPh sb="0" eb="2">
      <t>ツウコク</t>
    </rPh>
    <rPh sb="2" eb="4">
      <t>ショブン</t>
    </rPh>
    <phoneticPr fontId="5"/>
  </si>
  <si>
    <t>告発</t>
    <rPh sb="0" eb="2">
      <t>コクハツ</t>
    </rPh>
    <phoneticPr fontId="5"/>
  </si>
  <si>
    <t>（参考８）告発・通告処分件数</t>
    <phoneticPr fontId="5"/>
  </si>
  <si>
    <t>令和３年</t>
    <rPh sb="0" eb="2">
      <t>レイワ</t>
    </rPh>
    <phoneticPr fontId="5"/>
  </si>
  <si>
    <t>ベトナム</t>
    <phoneticPr fontId="5"/>
  </si>
  <si>
    <t>フィリピン</t>
    <phoneticPr fontId="5"/>
  </si>
  <si>
    <t>香港</t>
    <rPh sb="0" eb="2">
      <t>ホンコン</t>
    </rPh>
    <phoneticPr fontId="5"/>
  </si>
  <si>
    <t>韓国</t>
    <rPh sb="0" eb="2">
      <t>カンコク</t>
    </rPh>
    <phoneticPr fontId="5"/>
  </si>
  <si>
    <t>令和元年</t>
    <rPh sb="0" eb="2">
      <t>レイワ</t>
    </rPh>
    <rPh sb="2" eb="4">
      <t>ガンネン</t>
    </rPh>
    <phoneticPr fontId="4"/>
  </si>
  <si>
    <t>令和２年</t>
    <rPh sb="0" eb="2">
      <t>レイワ</t>
    </rPh>
    <rPh sb="3" eb="4">
      <t>ネン</t>
    </rPh>
    <phoneticPr fontId="4"/>
  </si>
  <si>
    <t>令和３年</t>
    <rPh sb="0" eb="2">
      <t>レイワ</t>
    </rPh>
    <rPh sb="3" eb="4">
      <t>ネン</t>
    </rPh>
    <phoneticPr fontId="4"/>
  </si>
  <si>
    <t>令和４年</t>
    <rPh sb="0" eb="2">
      <t>レイワ</t>
    </rPh>
    <rPh sb="3" eb="4">
      <t>ネン</t>
    </rPh>
    <phoneticPr fontId="4"/>
  </si>
  <si>
    <t>マレーシア</t>
  </si>
  <si>
    <t>煙草及び喫煙用具</t>
  </si>
  <si>
    <t>米国</t>
  </si>
  <si>
    <t>令和４年</t>
    <rPh sb="0" eb="2">
      <t>レイワ</t>
    </rPh>
    <phoneticPr fontId="5"/>
  </si>
  <si>
    <t>眼鏡類及び付属品</t>
  </si>
  <si>
    <t>中国</t>
    <rPh sb="0" eb="2">
      <t>チュウゴク</t>
    </rPh>
    <phoneticPr fontId="5"/>
  </si>
  <si>
    <t>グアム</t>
    <phoneticPr fontId="5"/>
  </si>
  <si>
    <t>米国</t>
    <rPh sb="0" eb="2">
      <t>ベイコク</t>
    </rPh>
    <phoneticPr fontId="5"/>
  </si>
  <si>
    <t>その他</t>
    <rPh sb="2" eb="3">
      <t>タ</t>
    </rPh>
    <phoneticPr fontId="5"/>
  </si>
  <si>
    <t>文具類</t>
    <phoneticPr fontId="5"/>
  </si>
  <si>
    <t>自動車付属品</t>
    <phoneticPr fontId="5"/>
  </si>
  <si>
    <t>化粧品</t>
    <rPh sb="0" eb="3">
      <t>ケショウヒン</t>
    </rPh>
    <phoneticPr fontId="5"/>
  </si>
  <si>
    <t>電気製品</t>
    <rPh sb="0" eb="4">
      <t>デンキセイヒン</t>
    </rPh>
    <phoneticPr fontId="5"/>
  </si>
  <si>
    <t>時計類</t>
    <rPh sb="0" eb="2">
      <t>トケイ</t>
    </rPh>
    <rPh sb="2" eb="3">
      <t>ルイ</t>
    </rPh>
    <phoneticPr fontId="5"/>
  </si>
  <si>
    <t>コンピュータ製品</t>
    <rPh sb="6" eb="8">
      <t>セイヒン</t>
    </rPh>
    <phoneticPr fontId="5"/>
  </si>
  <si>
    <t>衣類</t>
    <rPh sb="0" eb="2">
      <t>イルイ</t>
    </rPh>
    <phoneticPr fontId="5"/>
  </si>
  <si>
    <t>バッグ類</t>
    <rPh sb="3" eb="4">
      <t>ルイ</t>
    </rPh>
    <phoneticPr fontId="5"/>
  </si>
  <si>
    <t>化学品</t>
    <rPh sb="0" eb="3">
      <t>カガクヒン</t>
    </rPh>
    <phoneticPr fontId="5"/>
  </si>
  <si>
    <t>令和４年</t>
    <rPh sb="0" eb="2">
      <t>レイワ</t>
    </rPh>
    <rPh sb="3" eb="4">
      <t>ネン</t>
    </rPh>
    <phoneticPr fontId="5"/>
  </si>
  <si>
    <t>令和元年</t>
    <rPh sb="0" eb="2">
      <t>レイワ</t>
    </rPh>
    <rPh sb="2" eb="3">
      <t>モト</t>
    </rPh>
    <phoneticPr fontId="4"/>
  </si>
  <si>
    <t>令和２年</t>
    <rPh sb="0" eb="2">
      <t>レイワ</t>
    </rPh>
    <phoneticPr fontId="4"/>
  </si>
  <si>
    <t>令和３年</t>
    <rPh sb="0" eb="2">
      <t>レイワ</t>
    </rPh>
    <phoneticPr fontId="4"/>
  </si>
  <si>
    <t>令和４年</t>
    <rPh sb="0" eb="2">
      <t>レイワ</t>
    </rPh>
    <phoneticPr fontId="4"/>
  </si>
  <si>
    <t>バッグ類</t>
    <rPh sb="3" eb="4">
      <t>ルイ</t>
    </rPh>
    <phoneticPr fontId="5"/>
  </si>
  <si>
    <t>衣類</t>
    <rPh sb="0" eb="2">
      <t>イルイ</t>
    </rPh>
    <phoneticPr fontId="5"/>
  </si>
  <si>
    <t>身辺細貨類</t>
    <phoneticPr fontId="5"/>
  </si>
  <si>
    <t>商標権</t>
    <rPh sb="0" eb="3">
      <t>ショウヒョウケン</t>
    </rPh>
    <phoneticPr fontId="4"/>
  </si>
  <si>
    <t>著作権</t>
    <rPh sb="0" eb="3">
      <t>チョサクケン</t>
    </rPh>
    <phoneticPr fontId="4"/>
  </si>
  <si>
    <t>中国</t>
    <rPh sb="0" eb="2">
      <t>チュウゴク</t>
    </rPh>
    <phoneticPr fontId="4"/>
  </si>
  <si>
    <t>バッグ類</t>
    <rPh sb="3" eb="4">
      <t>ルイ</t>
    </rPh>
    <phoneticPr fontId="4"/>
  </si>
  <si>
    <t>衣類</t>
    <rPh sb="0" eb="2">
      <t>イルイ</t>
    </rPh>
    <phoneticPr fontId="4"/>
  </si>
  <si>
    <t>靴類</t>
    <rPh sb="0" eb="1">
      <t>クツ</t>
    </rPh>
    <rPh sb="1" eb="2">
      <t>ルイ</t>
    </rPh>
    <phoneticPr fontId="4"/>
  </si>
  <si>
    <t>令和５年</t>
    <rPh sb="0" eb="2">
      <t>レイワ</t>
    </rPh>
    <phoneticPr fontId="5"/>
  </si>
  <si>
    <t>令和２年</t>
    <rPh sb="0" eb="2">
      <t>レイワ</t>
    </rPh>
    <phoneticPr fontId="5"/>
  </si>
  <si>
    <t>令和元年</t>
    <rPh sb="0" eb="2">
      <t>レイワ</t>
    </rPh>
    <rPh sb="2" eb="3">
      <t>モト</t>
    </rPh>
    <phoneticPr fontId="5"/>
  </si>
  <si>
    <t>令和元年</t>
    <phoneticPr fontId="5"/>
  </si>
  <si>
    <t>令和５年</t>
    <rPh sb="0" eb="2">
      <t>レイワ</t>
    </rPh>
    <rPh sb="3" eb="4">
      <t>ネン</t>
    </rPh>
    <phoneticPr fontId="4"/>
  </si>
  <si>
    <t>キーホルダー類</t>
    <rPh sb="6" eb="7">
      <t>ルイ</t>
    </rPh>
    <phoneticPr fontId="5"/>
  </si>
  <si>
    <t>運動用具</t>
    <rPh sb="0" eb="2">
      <t>ウンドウ</t>
    </rPh>
    <rPh sb="2" eb="4">
      <t>ヨウグ</t>
    </rPh>
    <phoneticPr fontId="5"/>
  </si>
  <si>
    <t>帽子類</t>
    <rPh sb="0" eb="2">
      <t>ボウシ</t>
    </rPh>
    <rPh sb="2" eb="3">
      <t>ルイ</t>
    </rPh>
    <phoneticPr fontId="5"/>
  </si>
  <si>
    <t>家具類</t>
    <rPh sb="0" eb="2">
      <t>カグ</t>
    </rPh>
    <rPh sb="2" eb="3">
      <t>ルイ</t>
    </rPh>
    <phoneticPr fontId="5"/>
  </si>
  <si>
    <t>玩具類</t>
    <rPh sb="0" eb="2">
      <t>ガング</t>
    </rPh>
    <rPh sb="2" eb="3">
      <t>ルイ</t>
    </rPh>
    <phoneticPr fontId="5"/>
  </si>
  <si>
    <t>インドネシア</t>
    <phoneticPr fontId="5"/>
  </si>
  <si>
    <t>マレーシア</t>
    <phoneticPr fontId="5"/>
  </si>
  <si>
    <t>令和５年の税関における知的財産侵害物品の差止状況（資料）</t>
    <phoneticPr fontId="5"/>
  </si>
  <si>
    <t>アラブ首長国連邦</t>
    <rPh sb="3" eb="8">
      <t>シュチョウコクレンポウ</t>
    </rPh>
    <phoneticPr fontId="5"/>
  </si>
  <si>
    <t>ジョージア</t>
    <phoneticPr fontId="5"/>
  </si>
  <si>
    <t>身辺細貨類</t>
    <rPh sb="0" eb="2">
      <t>シンペン</t>
    </rPh>
    <rPh sb="2" eb="3">
      <t>サイ</t>
    </rPh>
    <rPh sb="3" eb="4">
      <t>カ</t>
    </rPh>
    <rPh sb="4" eb="5">
      <t>ルイ</t>
    </rPh>
    <phoneticPr fontId="5"/>
  </si>
  <si>
    <t>令和５年</t>
    <rPh sb="0" eb="2">
      <t>レイワ</t>
    </rPh>
    <rPh sb="3" eb="4">
      <t>ネン</t>
    </rPh>
    <phoneticPr fontId="5"/>
  </si>
  <si>
    <t>時計類</t>
    <phoneticPr fontId="5"/>
  </si>
  <si>
    <t>煙草及び喫煙用具</t>
    <phoneticPr fontId="5"/>
  </si>
  <si>
    <t>令和４年</t>
    <phoneticPr fontId="5"/>
  </si>
  <si>
    <t>意匠権</t>
    <rPh sb="0" eb="2">
      <t>イショウ</t>
    </rPh>
    <rPh sb="2" eb="3">
      <t>ケン</t>
    </rPh>
    <phoneticPr fontId="5"/>
  </si>
  <si>
    <t>育成者権</t>
    <rPh sb="0" eb="2">
      <t>イクセイ</t>
    </rPh>
    <rPh sb="2" eb="3">
      <t>シャ</t>
    </rPh>
    <rPh sb="3" eb="4">
      <t>ケン</t>
    </rPh>
    <phoneticPr fontId="5"/>
  </si>
  <si>
    <t>ベトナム</t>
    <phoneticPr fontId="5"/>
  </si>
  <si>
    <t>フィリピン</t>
    <phoneticPr fontId="5"/>
  </si>
  <si>
    <t>韓国</t>
    <rPh sb="0" eb="2">
      <t>カンコク</t>
    </rPh>
    <phoneticPr fontId="5"/>
  </si>
  <si>
    <t>タイ</t>
    <phoneticPr fontId="4"/>
  </si>
  <si>
    <t>時計及び時計部品</t>
    <phoneticPr fontId="5"/>
  </si>
  <si>
    <t>ベルト</t>
    <phoneticPr fontId="5"/>
  </si>
  <si>
    <t>帽子</t>
    <rPh sb="0" eb="2">
      <t>ボウシ</t>
    </rPh>
    <phoneticPr fontId="5"/>
  </si>
  <si>
    <t>令和５年</t>
    <rPh sb="0" eb="2">
      <t>レイワ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</si>
</sst>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0_);[Red]\(0\)"/>
    <numFmt numFmtId="177" formatCode="0.0%"/>
    <numFmt numFmtId="178" formatCode="#,##0\ "/>
    <numFmt numFmtId="179" formatCode="#,##0.0%\ "/>
    <numFmt numFmtId="180" formatCode="#,##0.0#%"/>
    <numFmt numFmtId="181" formatCode="#,##0.0%"/>
    <numFmt numFmtId="182" formatCode="#,##0_ "/>
    <numFmt numFmtId="183" formatCode="#,##0_ ;[Red]\-#,##0\ "/>
    <numFmt numFmtId="184" formatCode="0_ "/>
    <numFmt numFmtId="185" formatCode="0.0%\ "/>
    <numFmt numFmtId="186" formatCode="\(#,##0\)"/>
    <numFmt numFmtId="187" formatCode="&quot;約&quot;0&quot;億円&quot;"/>
  </numFmts>
  <fonts count="30"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12"/>
      <color theme="1"/>
      <name val="ＭＳ ゴシック"/>
      <family val="3"/>
      <charset val="128"/>
    </font>
    <font>
      <sz val="6"/>
      <name val="ＭＳ Ｐゴシック"/>
      <family val="3"/>
      <charset val="128"/>
      <scheme val="minor"/>
    </font>
    <font>
      <b/>
      <sz val="12"/>
      <color theme="1"/>
      <name val="ＭＳ ゴシック"/>
      <family val="3"/>
      <charset val="128"/>
    </font>
    <font>
      <sz val="10"/>
      <color theme="1"/>
      <name val="ＭＳ ゴシック"/>
      <family val="3"/>
      <charset val="128"/>
    </font>
    <font>
      <sz val="10"/>
      <color rgb="FF000000"/>
      <name val="ＭＳ ゴシック"/>
      <family val="3"/>
      <charset val="128"/>
    </font>
    <font>
      <sz val="11"/>
      <color rgb="FF000000"/>
      <name val="ＭＳ ゴシック"/>
      <family val="3"/>
      <charset val="128"/>
    </font>
    <font>
      <b/>
      <sz val="12"/>
      <color rgb="FF000000"/>
      <name val="Times New Roman"/>
      <family val="1"/>
    </font>
    <font>
      <b/>
      <sz val="10.5"/>
      <color rgb="FF000000"/>
      <name val="Times New Roman"/>
      <family val="1"/>
    </font>
    <font>
      <sz val="9"/>
      <color theme="1"/>
      <name val="ＭＳ Ｐゴシック"/>
      <family val="2"/>
      <scheme val="minor"/>
    </font>
    <font>
      <sz val="9"/>
      <color rgb="FF000000"/>
      <name val="ＭＳ Ｐゴシック"/>
      <family val="3"/>
      <charset val="128"/>
      <scheme val="minor"/>
    </font>
    <font>
      <sz val="9"/>
      <color rgb="FF000000"/>
      <name val="ＭＳ Ｐゴシック"/>
      <family val="3"/>
      <charset val="128"/>
    </font>
    <font>
      <sz val="9"/>
      <color rgb="FF000000"/>
      <name val="ＭＳ ゴシック"/>
      <family val="3"/>
      <charset val="128"/>
    </font>
    <font>
      <sz val="8"/>
      <color theme="1"/>
      <name val="ＭＳ Ｐゴシック"/>
      <family val="2"/>
      <scheme val="minor"/>
    </font>
    <font>
      <sz val="8"/>
      <color theme="1"/>
      <name val="ＭＳ Ｐゴシック"/>
      <family val="3"/>
      <charset val="128"/>
      <scheme val="minor"/>
    </font>
    <font>
      <b/>
      <sz val="11"/>
      <color rgb="FF000000"/>
      <name val="Times New Roman"/>
      <family val="1"/>
    </font>
    <font>
      <sz val="11"/>
      <color rgb="FF000000"/>
      <name val="ＭＳ Ｐゴシック"/>
      <family val="3"/>
      <charset val="128"/>
    </font>
    <font>
      <b/>
      <sz val="12"/>
      <color rgb="FF000000"/>
      <name val="ＭＳ ゴシック"/>
      <family val="3"/>
      <charset val="128"/>
    </font>
    <font>
      <sz val="10"/>
      <color theme="1"/>
      <name val="ＭＳ Ｐゴシック"/>
      <family val="3"/>
      <charset val="128"/>
      <scheme val="minor"/>
    </font>
    <font>
      <sz val="10"/>
      <color theme="1"/>
      <name val="ＭＳ Ｐゴシック"/>
      <family val="2"/>
      <scheme val="minor"/>
    </font>
    <font>
      <sz val="12"/>
      <color theme="1"/>
      <name val="ＭＳ Ｐゴシック"/>
      <family val="2"/>
      <scheme val="minor"/>
    </font>
    <font>
      <sz val="10"/>
      <color rgb="FF000000"/>
      <name val="ＭＳ Ｐゴシック"/>
      <family val="3"/>
      <charset val="128"/>
    </font>
    <font>
      <sz val="11"/>
      <name val="ＭＳ ゴシック"/>
      <family val="3"/>
      <charset val="128"/>
    </font>
    <font>
      <b/>
      <sz val="11"/>
      <name val="Times New Roman"/>
      <family val="1"/>
    </font>
    <font>
      <sz val="11"/>
      <color theme="0"/>
      <name val="HGP創英ﾌﾟﾚｾﾞﾝｽEB"/>
      <family val="1"/>
      <charset val="128"/>
    </font>
    <font>
      <sz val="10"/>
      <color rgb="FF000000"/>
      <name val="ＭＳ Ｐゴシック"/>
      <family val="3"/>
      <charset val="128"/>
      <scheme val="minor"/>
    </font>
    <font>
      <b/>
      <sz val="10.5"/>
      <name val="Times New Roman"/>
      <family val="1"/>
    </font>
  </fonts>
  <fills count="7">
    <fill>
      <patternFill patternType="none"/>
    </fill>
    <fill>
      <patternFill patternType="gray125"/>
    </fill>
    <fill>
      <patternFill patternType="solid">
        <fgColor theme="0"/>
        <bgColor indexed="64"/>
      </patternFill>
    </fill>
    <fill>
      <patternFill patternType="solid">
        <fgColor rgb="FFCCFFCC"/>
        <bgColor indexed="64"/>
      </patternFill>
    </fill>
    <fill>
      <patternFill patternType="solid">
        <fgColor rgb="FFE5F5FF"/>
        <bgColor indexed="64"/>
      </patternFill>
    </fill>
    <fill>
      <patternFill patternType="solid">
        <fgColor rgb="FFDEEAF6"/>
        <bgColor indexed="64"/>
      </patternFill>
    </fill>
    <fill>
      <patternFill patternType="solid">
        <fgColor rgb="FFCCFFCC"/>
        <bgColor rgb="FF000000"/>
      </patternFill>
    </fill>
  </fills>
  <borders count="9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double">
        <color indexed="64"/>
      </right>
      <top style="thin">
        <color indexed="64"/>
      </top>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double">
        <color rgb="FF000000"/>
      </bottom>
      <diagonal/>
    </border>
    <border>
      <left style="thin">
        <color indexed="64"/>
      </left>
      <right style="thin">
        <color indexed="64"/>
      </right>
      <top/>
      <bottom style="double">
        <color indexed="64"/>
      </bottom>
      <diagonal/>
    </border>
    <border>
      <left style="thin">
        <color indexed="64"/>
      </left>
      <right style="thin">
        <color indexed="64"/>
      </right>
      <top/>
      <bottom style="double">
        <color rgb="FF000000"/>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double">
        <color indexed="64"/>
      </left>
      <right style="thin">
        <color indexed="64"/>
      </right>
      <top style="double">
        <color indexed="64"/>
      </top>
      <bottom style="dotted">
        <color indexed="64"/>
      </bottom>
      <diagonal/>
    </border>
    <border>
      <left style="thin">
        <color indexed="64"/>
      </left>
      <right style="thin">
        <color indexed="64"/>
      </right>
      <top style="double">
        <color indexed="64"/>
      </top>
      <bottom style="dotted">
        <color indexed="64"/>
      </bottom>
      <diagonal/>
    </border>
    <border>
      <left/>
      <right style="thin">
        <color indexed="64"/>
      </right>
      <top style="double">
        <color indexed="64"/>
      </top>
      <bottom style="dotted">
        <color indexed="64"/>
      </bottom>
      <diagonal/>
    </border>
    <border>
      <left style="thin">
        <color indexed="64"/>
      </left>
      <right style="thin">
        <color indexed="64"/>
      </right>
      <top/>
      <bottom/>
      <diagonal/>
    </border>
    <border>
      <left style="double">
        <color indexed="64"/>
      </left>
      <right style="thin">
        <color indexed="64"/>
      </right>
      <top style="dotted">
        <color indexed="64"/>
      </top>
      <bottom/>
      <diagonal/>
    </border>
    <border>
      <left style="thin">
        <color indexed="64"/>
      </left>
      <right style="thin">
        <color indexed="64"/>
      </right>
      <top style="dotted">
        <color indexed="64"/>
      </top>
      <bottom/>
      <diagonal/>
    </border>
    <border>
      <left/>
      <right style="thin">
        <color indexed="64"/>
      </right>
      <top style="dotted">
        <color indexed="64"/>
      </top>
      <bottom/>
      <diagonal/>
    </border>
    <border>
      <left style="double">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double">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thin">
        <color indexed="64"/>
      </bottom>
      <diagonal/>
    </border>
    <border>
      <left/>
      <right style="double">
        <color indexed="64"/>
      </right>
      <top/>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thin">
        <color indexed="64"/>
      </left>
      <right style="thin">
        <color indexed="64"/>
      </right>
      <top style="double">
        <color rgb="FF000000"/>
      </top>
      <bottom style="dotted">
        <color indexed="64"/>
      </bottom>
      <diagonal/>
    </border>
    <border>
      <left/>
      <right style="thin">
        <color indexed="64"/>
      </right>
      <top style="double">
        <color rgb="FF000000"/>
      </top>
      <bottom style="dotted">
        <color indexed="64"/>
      </bottom>
      <diagonal/>
    </border>
    <border>
      <left/>
      <right style="double">
        <color rgb="FF000000"/>
      </right>
      <top/>
      <bottom style="thin">
        <color indexed="64"/>
      </bottom>
      <diagonal/>
    </border>
    <border>
      <left style="double">
        <color rgb="FF000000"/>
      </left>
      <right style="thin">
        <color indexed="64"/>
      </right>
      <top style="dotted">
        <color indexed="64"/>
      </top>
      <bottom style="thin">
        <color indexed="64"/>
      </bottom>
      <diagonal/>
    </border>
    <border>
      <left/>
      <right style="double">
        <color indexed="64"/>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double">
        <color indexed="64"/>
      </bottom>
      <diagonal/>
    </border>
    <border>
      <left/>
      <right style="thin">
        <color indexed="64"/>
      </right>
      <top style="thin">
        <color indexed="64"/>
      </top>
      <bottom style="double">
        <color indexed="64"/>
      </bottom>
      <diagonal/>
    </border>
    <border>
      <left/>
      <right style="double">
        <color indexed="64"/>
      </right>
      <top/>
      <bottom style="thin">
        <color indexed="64"/>
      </bottom>
      <diagonal/>
    </border>
    <border>
      <left/>
      <right style="double">
        <color indexed="64"/>
      </right>
      <top style="double">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thin">
        <color indexed="64"/>
      </bottom>
      <diagonal/>
    </border>
    <border>
      <left style="double">
        <color indexed="64"/>
      </left>
      <right style="thin">
        <color indexed="64"/>
      </right>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top style="dotted">
        <color indexed="64"/>
      </top>
      <bottom style="thin">
        <color indexed="64"/>
      </bottom>
      <diagonal/>
    </border>
    <border>
      <left style="thin">
        <color indexed="64"/>
      </left>
      <right/>
      <top/>
      <bottom style="dotted">
        <color indexed="64"/>
      </bottom>
      <diagonal/>
    </border>
    <border>
      <left/>
      <right/>
      <top style="double">
        <color indexed="64"/>
      </top>
      <bottom style="thin">
        <color indexed="64"/>
      </bottom>
      <diagonal/>
    </border>
    <border>
      <left style="thin">
        <color indexed="64"/>
      </left>
      <right style="thin">
        <color indexed="64"/>
      </right>
      <top style="dotted">
        <color indexed="64"/>
      </top>
      <bottom style="double">
        <color indexed="64"/>
      </bottom>
      <diagonal/>
    </border>
    <border>
      <left style="double">
        <color indexed="64"/>
      </left>
      <right style="thin">
        <color indexed="64"/>
      </right>
      <top style="dotted">
        <color indexed="64"/>
      </top>
      <bottom style="double">
        <color indexed="64"/>
      </bottom>
      <diagonal/>
    </border>
    <border>
      <left/>
      <right style="thin">
        <color indexed="64"/>
      </right>
      <top style="dotted">
        <color indexed="64"/>
      </top>
      <bottom style="double">
        <color indexed="64"/>
      </bottom>
      <diagonal/>
    </border>
    <border>
      <left/>
      <right/>
      <top style="double">
        <color indexed="64"/>
      </top>
      <bottom/>
      <diagonal/>
    </border>
    <border>
      <left style="double">
        <color indexed="64"/>
      </left>
      <right style="thin">
        <color indexed="64"/>
      </right>
      <top/>
      <bottom style="double">
        <color indexed="64"/>
      </bottom>
      <diagonal/>
    </border>
    <border>
      <left style="double">
        <color indexed="64"/>
      </left>
      <right/>
      <top style="thin">
        <color indexed="64"/>
      </top>
      <bottom style="double">
        <color indexed="64"/>
      </bottom>
      <diagonal/>
    </border>
    <border>
      <left style="thin">
        <color indexed="64"/>
      </left>
      <right/>
      <top style="double">
        <color rgb="FF000000"/>
      </top>
      <bottom/>
      <diagonal/>
    </border>
    <border>
      <left style="thin">
        <color indexed="64"/>
      </left>
      <right style="thin">
        <color indexed="64"/>
      </right>
      <top style="double">
        <color rgb="FF000000"/>
      </top>
      <bottom/>
      <diagonal/>
    </border>
    <border>
      <left style="thin">
        <color indexed="64"/>
      </left>
      <right style="thin">
        <color indexed="64"/>
      </right>
      <top style="thin">
        <color rgb="FF000000"/>
      </top>
      <bottom/>
      <diagonal/>
    </border>
    <border>
      <left style="thin">
        <color indexed="64"/>
      </left>
      <right style="thin">
        <color indexed="64"/>
      </right>
      <top/>
      <bottom style="thin">
        <color rgb="FF000000"/>
      </bottom>
      <diagonal/>
    </border>
    <border>
      <left style="thin">
        <color indexed="64"/>
      </left>
      <right/>
      <top style="thin">
        <color rgb="FF000000"/>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top style="dotted">
        <color indexed="64"/>
      </top>
      <bottom style="thin">
        <color indexed="64"/>
      </bottom>
      <diagonal/>
    </border>
    <border>
      <left/>
      <right style="double">
        <color indexed="64"/>
      </right>
      <top style="dotted">
        <color indexed="64"/>
      </top>
      <bottom style="thin">
        <color indexed="64"/>
      </bottom>
      <diagonal/>
    </border>
    <border>
      <left style="dotted">
        <color indexed="64"/>
      </left>
      <right/>
      <top style="dotted">
        <color indexed="64"/>
      </top>
      <bottom style="thin">
        <color indexed="64"/>
      </bottom>
      <diagonal/>
    </border>
    <border>
      <left style="double">
        <color indexed="64"/>
      </left>
      <right/>
      <top style="thin">
        <color indexed="64"/>
      </top>
      <bottom style="thin">
        <color indexed="64"/>
      </bottom>
      <diagonal/>
    </border>
    <border>
      <left style="double">
        <color indexed="64"/>
      </left>
      <right/>
      <top style="double">
        <color indexed="64"/>
      </top>
      <bottom style="thin">
        <color indexed="64"/>
      </bottom>
      <diagonal/>
    </border>
    <border>
      <left/>
      <right style="thin">
        <color indexed="64"/>
      </right>
      <top/>
      <bottom/>
      <diagonal/>
    </border>
    <border>
      <left style="double">
        <color indexed="64"/>
      </left>
      <right style="thin">
        <color indexed="64"/>
      </right>
      <top/>
      <bottom/>
      <diagonal/>
    </border>
    <border>
      <left/>
      <right style="thin">
        <color indexed="64"/>
      </right>
      <top/>
      <bottom style="double">
        <color indexed="64"/>
      </bottom>
      <diagonal/>
    </border>
    <border>
      <left style="double">
        <color indexed="64"/>
      </left>
      <right/>
      <top style="double">
        <color indexed="64"/>
      </top>
      <bottom style="dotted">
        <color indexed="64"/>
      </bottom>
      <diagonal/>
    </border>
    <border>
      <left style="double">
        <color indexed="64"/>
      </left>
      <right/>
      <top style="thin">
        <color indexed="64"/>
      </top>
      <bottom/>
      <diagonal/>
    </border>
    <border>
      <left style="double">
        <color indexed="64"/>
      </left>
      <right style="thin">
        <color indexed="64"/>
      </right>
      <top style="double">
        <color indexed="64"/>
      </top>
      <bottom/>
      <diagonal/>
    </border>
    <border>
      <left/>
      <right style="thin">
        <color indexed="64"/>
      </right>
      <top style="double">
        <color indexed="64"/>
      </top>
      <bottom/>
      <diagonal/>
    </border>
    <border>
      <left/>
      <right/>
      <top style="dotted">
        <color indexed="64"/>
      </top>
      <bottom style="thin">
        <color indexed="64"/>
      </bottom>
      <diagonal/>
    </border>
  </borders>
  <cellStyleXfs count="11">
    <xf numFmtId="0" fontId="0" fillId="0" borderId="0"/>
    <xf numFmtId="38" fontId="3" fillId="0" borderId="0" applyFont="0" applyFill="0" applyBorder="0" applyAlignment="0" applyProtection="0">
      <alignment vertical="center"/>
    </xf>
    <xf numFmtId="9" fontId="3"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9" fontId="2" fillId="0" borderId="0" applyFont="0" applyFill="0" applyBorder="0" applyAlignment="0" applyProtection="0">
      <alignment vertical="center"/>
    </xf>
    <xf numFmtId="0" fontId="3" fillId="0" borderId="0"/>
    <xf numFmtId="9" fontId="3"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481">
    <xf numFmtId="0" fontId="0" fillId="0" borderId="0" xfId="0"/>
    <xf numFmtId="0" fontId="0" fillId="2" borderId="0" xfId="0" applyFill="1" applyAlignment="1" applyProtection="1">
      <alignment vertical="center"/>
      <protection locked="0"/>
    </xf>
    <xf numFmtId="0" fontId="6" fillId="0" borderId="0" xfId="0" applyFont="1" applyAlignment="1">
      <alignment vertical="center"/>
    </xf>
    <xf numFmtId="0" fontId="0" fillId="2" borderId="0" xfId="0" applyFill="1" applyAlignment="1">
      <alignment vertical="center"/>
    </xf>
    <xf numFmtId="0" fontId="0" fillId="2" borderId="0" xfId="0" applyFill="1"/>
    <xf numFmtId="178" fontId="10" fillId="0" borderId="19" xfId="0" applyNumberFormat="1" applyFont="1" applyBorder="1" applyAlignment="1">
      <alignment horizontal="right" vertical="center"/>
    </xf>
    <xf numFmtId="178" fontId="10" fillId="0" borderId="17" xfId="0" applyNumberFormat="1" applyFont="1" applyBorder="1" applyAlignment="1">
      <alignment horizontal="right" vertical="center"/>
    </xf>
    <xf numFmtId="179" fontId="10" fillId="0" borderId="20" xfId="0" applyNumberFormat="1" applyFont="1" applyBorder="1" applyAlignment="1">
      <alignment horizontal="right" vertical="center"/>
    </xf>
    <xf numFmtId="178" fontId="10" fillId="0" borderId="22" xfId="0" applyNumberFormat="1" applyFont="1" applyBorder="1" applyAlignment="1">
      <alignment horizontal="right" vertical="center"/>
    </xf>
    <xf numFmtId="178" fontId="10" fillId="0" borderId="1" xfId="0" applyNumberFormat="1" applyFont="1" applyBorder="1" applyAlignment="1">
      <alignment horizontal="right" vertical="center"/>
    </xf>
    <xf numFmtId="179" fontId="10" fillId="0" borderId="1" xfId="0" applyNumberFormat="1" applyFont="1" applyBorder="1" applyAlignment="1">
      <alignment horizontal="right" vertical="center"/>
    </xf>
    <xf numFmtId="178" fontId="10" fillId="0" borderId="23" xfId="0" applyNumberFormat="1" applyFont="1" applyBorder="1" applyAlignment="1">
      <alignment horizontal="right" vertical="center"/>
    </xf>
    <xf numFmtId="178" fontId="10" fillId="0" borderId="20" xfId="0" applyNumberFormat="1" applyFont="1" applyBorder="1" applyAlignment="1">
      <alignment horizontal="right" vertical="center"/>
    </xf>
    <xf numFmtId="178" fontId="10" fillId="0" borderId="26" xfId="0" applyNumberFormat="1" applyFont="1" applyBorder="1" applyAlignment="1">
      <alignment horizontal="right" vertical="center"/>
    </xf>
    <xf numFmtId="178" fontId="10" fillId="0" borderId="24" xfId="0" applyNumberFormat="1" applyFont="1" applyBorder="1" applyAlignment="1">
      <alignment horizontal="right" vertical="center"/>
    </xf>
    <xf numFmtId="179" fontId="10" fillId="0" borderId="27" xfId="0" applyNumberFormat="1" applyFont="1" applyBorder="1" applyAlignment="1">
      <alignment horizontal="right" vertical="center"/>
    </xf>
    <xf numFmtId="179" fontId="10" fillId="0" borderId="24" xfId="0" applyNumberFormat="1" applyFont="1" applyBorder="1" applyAlignment="1">
      <alignment horizontal="right" vertical="center"/>
    </xf>
    <xf numFmtId="179" fontId="10" fillId="0" borderId="7" xfId="0" applyNumberFormat="1" applyFont="1" applyBorder="1" applyAlignment="1">
      <alignment horizontal="right" vertical="center"/>
    </xf>
    <xf numFmtId="179" fontId="10" fillId="0" borderId="17" xfId="0" applyNumberFormat="1" applyFont="1" applyBorder="1" applyAlignment="1">
      <alignment horizontal="right" vertical="center"/>
    </xf>
    <xf numFmtId="0" fontId="7" fillId="2" borderId="0" xfId="0" applyFont="1" applyFill="1" applyAlignment="1" applyProtection="1">
      <alignment vertical="center"/>
      <protection locked="0"/>
    </xf>
    <xf numFmtId="0" fontId="6" fillId="2" borderId="0" xfId="0" applyFont="1" applyFill="1" applyBorder="1" applyAlignment="1">
      <alignment vertical="center"/>
    </xf>
    <xf numFmtId="0" fontId="7" fillId="2" borderId="0" xfId="0" applyFont="1" applyFill="1" applyBorder="1" applyAlignment="1" applyProtection="1">
      <alignment vertical="center"/>
      <protection locked="0"/>
    </xf>
    <xf numFmtId="0" fontId="12" fillId="2" borderId="0" xfId="0" applyFont="1" applyFill="1" applyAlignment="1">
      <alignment horizontal="center"/>
    </xf>
    <xf numFmtId="177" fontId="13" fillId="4" borderId="0" xfId="0" applyNumberFormat="1" applyFont="1" applyFill="1" applyBorder="1" applyAlignment="1">
      <alignment horizontal="center" vertical="center"/>
    </xf>
    <xf numFmtId="178" fontId="11" fillId="0" borderId="30" xfId="1" applyNumberFormat="1" applyFont="1" applyBorder="1" applyAlignment="1">
      <alignment horizontal="right" vertical="center"/>
    </xf>
    <xf numFmtId="178" fontId="11" fillId="0" borderId="31" xfId="1" applyNumberFormat="1" applyFont="1" applyBorder="1" applyAlignment="1">
      <alignment horizontal="right" vertical="center"/>
    </xf>
    <xf numFmtId="179" fontId="11" fillId="0" borderId="31" xfId="2" applyNumberFormat="1" applyFont="1" applyBorder="1" applyAlignment="1">
      <alignment horizontal="right" vertical="center"/>
    </xf>
    <xf numFmtId="179" fontId="11" fillId="0" borderId="32" xfId="2" applyNumberFormat="1" applyFont="1" applyBorder="1" applyAlignment="1">
      <alignment horizontal="right" vertical="center"/>
    </xf>
    <xf numFmtId="178" fontId="11" fillId="4" borderId="34" xfId="1" applyNumberFormat="1" applyFont="1" applyFill="1" applyBorder="1" applyAlignment="1">
      <alignment horizontal="right" vertical="center"/>
    </xf>
    <xf numFmtId="178" fontId="11" fillId="4" borderId="35" xfId="1" applyNumberFormat="1" applyFont="1" applyFill="1" applyBorder="1" applyAlignment="1">
      <alignment horizontal="right" vertical="center"/>
    </xf>
    <xf numFmtId="179" fontId="11" fillId="4" borderId="35" xfId="2" applyNumberFormat="1" applyFont="1" applyFill="1" applyBorder="1" applyAlignment="1">
      <alignment horizontal="right" vertical="center"/>
    </xf>
    <xf numFmtId="179" fontId="11" fillId="4" borderId="36" xfId="2" applyNumberFormat="1" applyFont="1" applyFill="1" applyBorder="1" applyAlignment="1">
      <alignment horizontal="right" vertical="center"/>
    </xf>
    <xf numFmtId="178" fontId="11" fillId="0" borderId="37" xfId="1" applyNumberFormat="1" applyFont="1" applyBorder="1" applyAlignment="1">
      <alignment horizontal="right" vertical="center"/>
    </xf>
    <xf numFmtId="178" fontId="11" fillId="0" borderId="38" xfId="1" applyNumberFormat="1" applyFont="1" applyBorder="1" applyAlignment="1">
      <alignment horizontal="right" vertical="center"/>
    </xf>
    <xf numFmtId="179" fontId="11" fillId="0" borderId="38" xfId="2" applyNumberFormat="1" applyFont="1" applyBorder="1" applyAlignment="1">
      <alignment horizontal="right" vertical="center"/>
    </xf>
    <xf numFmtId="179" fontId="11" fillId="0" borderId="39" xfId="2" applyNumberFormat="1" applyFont="1" applyBorder="1" applyAlignment="1">
      <alignment horizontal="right" vertical="center"/>
    </xf>
    <xf numFmtId="178" fontId="11" fillId="4" borderId="40" xfId="1" applyNumberFormat="1" applyFont="1" applyFill="1" applyBorder="1" applyAlignment="1">
      <alignment horizontal="right" vertical="center"/>
    </xf>
    <xf numFmtId="178" fontId="11" fillId="4" borderId="41" xfId="1" applyNumberFormat="1" applyFont="1" applyFill="1" applyBorder="1" applyAlignment="1">
      <alignment horizontal="right" vertical="center"/>
    </xf>
    <xf numFmtId="179" fontId="11" fillId="4" borderId="41" xfId="2" applyNumberFormat="1" applyFont="1" applyFill="1" applyBorder="1" applyAlignment="1">
      <alignment horizontal="right" vertical="center"/>
    </xf>
    <xf numFmtId="179" fontId="11" fillId="4" borderId="42" xfId="2" applyNumberFormat="1" applyFont="1" applyFill="1" applyBorder="1" applyAlignment="1">
      <alignment horizontal="right" vertical="center"/>
    </xf>
    <xf numFmtId="0" fontId="15" fillId="3" borderId="45" xfId="0" applyFont="1" applyFill="1" applyBorder="1" applyAlignment="1">
      <alignment horizontal="center" vertical="center" wrapText="1"/>
    </xf>
    <xf numFmtId="178" fontId="11" fillId="0" borderId="47" xfId="1" applyNumberFormat="1" applyFont="1" applyBorder="1" applyAlignment="1">
      <alignment horizontal="right" vertical="center"/>
    </xf>
    <xf numFmtId="179" fontId="11" fillId="0" borderId="47" xfId="2" applyNumberFormat="1" applyFont="1" applyBorder="1" applyAlignment="1">
      <alignment horizontal="right" vertical="center"/>
    </xf>
    <xf numFmtId="179" fontId="11" fillId="0" borderId="48" xfId="2" applyNumberFormat="1" applyFont="1" applyBorder="1" applyAlignment="1">
      <alignment horizontal="right" vertical="center"/>
    </xf>
    <xf numFmtId="178" fontId="11" fillId="4" borderId="50" xfId="1" applyNumberFormat="1" applyFont="1" applyFill="1" applyBorder="1" applyAlignment="1">
      <alignment horizontal="right" vertical="center"/>
    </xf>
    <xf numFmtId="0" fontId="16" fillId="0" borderId="0" xfId="0" applyFont="1" applyBorder="1" applyAlignment="1" applyProtection="1">
      <alignment vertical="center" wrapText="1"/>
      <protection locked="0"/>
    </xf>
    <xf numFmtId="0" fontId="16" fillId="2" borderId="0" xfId="0" applyFont="1" applyFill="1" applyBorder="1" applyAlignment="1" applyProtection="1">
      <alignment vertical="center" wrapText="1"/>
      <protection locked="0"/>
    </xf>
    <xf numFmtId="0" fontId="17" fillId="0" borderId="0" xfId="0" applyFont="1" applyAlignment="1" applyProtection="1">
      <alignment vertical="center"/>
      <protection locked="0"/>
    </xf>
    <xf numFmtId="0" fontId="0" fillId="0" borderId="0" xfId="0" applyAlignment="1" applyProtection="1">
      <alignment vertical="center"/>
      <protection locked="0"/>
    </xf>
    <xf numFmtId="178" fontId="18" fillId="0" borderId="1" xfId="0" applyNumberFormat="1" applyFont="1" applyBorder="1" applyAlignment="1">
      <alignment horizontal="right" vertical="center"/>
    </xf>
    <xf numFmtId="179" fontId="18" fillId="0" borderId="1" xfId="2" applyNumberFormat="1" applyFont="1" applyBorder="1" applyAlignment="1">
      <alignment horizontal="right" vertical="center"/>
    </xf>
    <xf numFmtId="179" fontId="18" fillId="0" borderId="54" xfId="2" applyNumberFormat="1" applyFont="1" applyBorder="1" applyAlignment="1">
      <alignment horizontal="right" vertical="center"/>
    </xf>
    <xf numFmtId="178" fontId="18" fillId="0" borderId="11" xfId="0" applyNumberFormat="1" applyFont="1" applyBorder="1" applyAlignment="1">
      <alignment horizontal="right" vertical="center"/>
    </xf>
    <xf numFmtId="179" fontId="18" fillId="0" borderId="11" xfId="2" applyNumberFormat="1" applyFont="1" applyBorder="1" applyAlignment="1">
      <alignment horizontal="right" vertical="center"/>
    </xf>
    <xf numFmtId="179" fontId="18" fillId="0" borderId="4" xfId="2" applyNumberFormat="1" applyFont="1" applyBorder="1" applyAlignment="1">
      <alignment horizontal="right" vertical="center"/>
    </xf>
    <xf numFmtId="178" fontId="18" fillId="0" borderId="24" xfId="0" applyNumberFormat="1" applyFont="1" applyBorder="1" applyAlignment="1">
      <alignment horizontal="right" vertical="center"/>
    </xf>
    <xf numFmtId="179" fontId="18" fillId="0" borderId="24" xfId="2" applyNumberFormat="1" applyFont="1" applyBorder="1" applyAlignment="1">
      <alignment horizontal="right" vertical="center"/>
    </xf>
    <xf numFmtId="179" fontId="18" fillId="0" borderId="56" xfId="2" applyNumberFormat="1" applyFont="1" applyBorder="1" applyAlignment="1">
      <alignment horizontal="right" vertical="center"/>
    </xf>
    <xf numFmtId="178" fontId="18" fillId="0" borderId="20" xfId="0" applyNumberFormat="1" applyFont="1" applyBorder="1" applyAlignment="1">
      <alignment horizontal="right" vertical="center"/>
    </xf>
    <xf numFmtId="179" fontId="18" fillId="0" borderId="20" xfId="2" applyNumberFormat="1" applyFont="1" applyBorder="1" applyAlignment="1">
      <alignment horizontal="right" vertical="center"/>
    </xf>
    <xf numFmtId="179" fontId="18" fillId="0" borderId="8" xfId="2" applyNumberFormat="1" applyFont="1" applyBorder="1" applyAlignment="1">
      <alignment horizontal="right" vertical="center"/>
    </xf>
    <xf numFmtId="0" fontId="8" fillId="0" borderId="0" xfId="0" applyFont="1" applyFill="1" applyBorder="1" applyAlignment="1" applyProtection="1">
      <alignment horizontal="center" vertical="center"/>
      <protection locked="0"/>
    </xf>
    <xf numFmtId="38" fontId="11" fillId="0" borderId="0" xfId="0" applyNumberFormat="1" applyFont="1" applyBorder="1" applyAlignment="1" applyProtection="1">
      <alignment horizontal="right" vertical="center"/>
      <protection locked="0"/>
    </xf>
    <xf numFmtId="180" fontId="11" fillId="2" borderId="0" xfId="0" applyNumberFormat="1" applyFont="1" applyFill="1" applyBorder="1" applyAlignment="1" applyProtection="1">
      <alignment horizontal="right" vertical="center"/>
      <protection locked="0"/>
    </xf>
    <xf numFmtId="180" fontId="11" fillId="0" borderId="0" xfId="0" applyNumberFormat="1" applyFont="1" applyBorder="1" applyAlignment="1" applyProtection="1">
      <alignment horizontal="right" vertical="center"/>
      <protection locked="0"/>
    </xf>
    <xf numFmtId="0" fontId="12" fillId="2" borderId="0" xfId="0" applyFont="1" applyFill="1" applyAlignment="1">
      <alignment horizontal="center" vertical="center"/>
    </xf>
    <xf numFmtId="179" fontId="18" fillId="2" borderId="28" xfId="2" applyNumberFormat="1" applyFont="1" applyFill="1" applyBorder="1" applyAlignment="1">
      <alignment horizontal="right" vertical="center"/>
    </xf>
    <xf numFmtId="179" fontId="18" fillId="2" borderId="33" xfId="2" applyNumberFormat="1" applyFont="1" applyFill="1" applyBorder="1" applyAlignment="1">
      <alignment horizontal="right" vertical="center"/>
    </xf>
    <xf numFmtId="178" fontId="18" fillId="4" borderId="42" xfId="1" applyNumberFormat="1" applyFont="1" applyFill="1" applyBorder="1" applyAlignment="1">
      <alignment horizontal="right" vertical="center"/>
    </xf>
    <xf numFmtId="178" fontId="18" fillId="4" borderId="41" xfId="1" applyNumberFormat="1" applyFont="1" applyFill="1" applyBorder="1" applyAlignment="1">
      <alignment horizontal="right" vertical="center"/>
    </xf>
    <xf numFmtId="178" fontId="11" fillId="0" borderId="61" xfId="1" applyNumberFormat="1" applyFont="1" applyBorder="1" applyAlignment="1">
      <alignment horizontal="right" vertical="center"/>
    </xf>
    <xf numFmtId="178" fontId="11" fillId="0" borderId="62" xfId="1" applyNumberFormat="1" applyFont="1" applyBorder="1" applyAlignment="1">
      <alignment horizontal="right" vertical="center"/>
    </xf>
    <xf numFmtId="179" fontId="11" fillId="0" borderId="62" xfId="2" applyNumberFormat="1" applyFont="1" applyBorder="1" applyAlignment="1">
      <alignment horizontal="right" vertical="center"/>
    </xf>
    <xf numFmtId="179" fontId="11" fillId="0" borderId="63" xfId="2" applyNumberFormat="1" applyFont="1" applyBorder="1" applyAlignment="1">
      <alignment horizontal="right" vertical="center"/>
    </xf>
    <xf numFmtId="183" fontId="11" fillId="4" borderId="40" xfId="1" applyNumberFormat="1" applyFont="1" applyFill="1" applyBorder="1" applyAlignment="1">
      <alignment horizontal="right" vertical="center"/>
    </xf>
    <xf numFmtId="183" fontId="11" fillId="4" borderId="41" xfId="1" applyNumberFormat="1" applyFont="1" applyFill="1" applyBorder="1" applyAlignment="1">
      <alignment horizontal="right" vertical="center"/>
    </xf>
    <xf numFmtId="0" fontId="15" fillId="2" borderId="0" xfId="0" applyFont="1" applyFill="1" applyBorder="1" applyAlignment="1" applyProtection="1">
      <alignment vertical="center"/>
      <protection locked="0"/>
    </xf>
    <xf numFmtId="0" fontId="8" fillId="2" borderId="0" xfId="0" applyFont="1" applyFill="1" applyBorder="1" applyAlignment="1" applyProtection="1">
      <alignment vertical="center"/>
      <protection locked="0"/>
    </xf>
    <xf numFmtId="0" fontId="11" fillId="2" borderId="0" xfId="0" applyFont="1" applyFill="1" applyBorder="1" applyAlignment="1" applyProtection="1">
      <alignment horizontal="right" vertical="center"/>
      <protection locked="0"/>
    </xf>
    <xf numFmtId="184" fontId="11" fillId="2" borderId="0" xfId="0" applyNumberFormat="1" applyFont="1" applyFill="1" applyBorder="1" applyAlignment="1" applyProtection="1">
      <alignment horizontal="right" vertical="center"/>
      <protection locked="0"/>
    </xf>
    <xf numFmtId="0" fontId="11" fillId="2" borderId="0" xfId="0" applyFont="1" applyFill="1" applyBorder="1" applyAlignment="1" applyProtection="1">
      <alignment vertical="center"/>
      <protection locked="0"/>
    </xf>
    <xf numFmtId="177" fontId="13" fillId="2" borderId="0" xfId="0" applyNumberFormat="1" applyFont="1" applyFill="1" applyBorder="1" applyAlignment="1">
      <alignment horizontal="center" vertical="center"/>
    </xf>
    <xf numFmtId="178" fontId="11" fillId="4" borderId="64" xfId="1" applyNumberFormat="1" applyFont="1" applyFill="1" applyBorder="1" applyAlignment="1">
      <alignment horizontal="right" vertical="center"/>
    </xf>
    <xf numFmtId="178" fontId="11" fillId="0" borderId="65" xfId="1" applyNumberFormat="1" applyFont="1" applyBorder="1" applyAlignment="1">
      <alignment horizontal="right" vertical="center"/>
    </xf>
    <xf numFmtId="0" fontId="7" fillId="2" borderId="0" xfId="0" applyFont="1" applyFill="1" applyAlignment="1">
      <alignment vertical="center"/>
    </xf>
    <xf numFmtId="0" fontId="0" fillId="0" borderId="0" xfId="0" applyAlignment="1">
      <alignment vertical="center"/>
    </xf>
    <xf numFmtId="0" fontId="0" fillId="2" borderId="3" xfId="0" applyFill="1" applyBorder="1" applyAlignment="1" applyProtection="1">
      <alignment vertical="center"/>
      <protection locked="0"/>
    </xf>
    <xf numFmtId="0" fontId="0" fillId="2" borderId="3" xfId="0" applyFill="1" applyBorder="1" applyAlignment="1">
      <alignment vertical="center"/>
    </xf>
    <xf numFmtId="0" fontId="7" fillId="2" borderId="0" xfId="0" applyFont="1" applyFill="1" applyBorder="1" applyAlignment="1" applyProtection="1">
      <protection locked="0"/>
    </xf>
    <xf numFmtId="178" fontId="11" fillId="4" borderId="67" xfId="1" applyNumberFormat="1" applyFont="1" applyFill="1" applyBorder="1" applyAlignment="1">
      <alignment horizontal="right" vertical="center"/>
    </xf>
    <xf numFmtId="179" fontId="11" fillId="4" borderId="67" xfId="2" applyNumberFormat="1" applyFont="1" applyFill="1" applyBorder="1" applyAlignment="1">
      <alignment horizontal="right" vertical="center"/>
    </xf>
    <xf numFmtId="178" fontId="18" fillId="0" borderId="37" xfId="0" applyNumberFormat="1" applyFont="1" applyBorder="1" applyAlignment="1">
      <alignment horizontal="right" vertical="center"/>
    </xf>
    <xf numFmtId="178" fontId="11" fillId="4" borderId="23" xfId="1" applyNumberFormat="1" applyFont="1" applyFill="1" applyBorder="1" applyAlignment="1">
      <alignment horizontal="right" vertical="center"/>
    </xf>
    <xf numFmtId="178" fontId="11" fillId="4" borderId="68" xfId="1" applyNumberFormat="1" applyFont="1" applyFill="1" applyBorder="1" applyAlignment="1">
      <alignment horizontal="right" vertical="center"/>
    </xf>
    <xf numFmtId="179" fontId="11" fillId="4" borderId="69" xfId="2" applyNumberFormat="1" applyFont="1" applyFill="1" applyBorder="1" applyAlignment="1">
      <alignment horizontal="right" vertical="center"/>
    </xf>
    <xf numFmtId="0" fontId="15" fillId="3" borderId="12" xfId="0" applyFont="1" applyFill="1" applyBorder="1" applyAlignment="1">
      <alignment horizontal="center" vertical="center" wrapText="1"/>
    </xf>
    <xf numFmtId="0" fontId="15" fillId="3" borderId="2" xfId="0" applyFont="1" applyFill="1" applyBorder="1" applyAlignment="1">
      <alignment horizontal="center" vertical="center" shrinkToFit="1"/>
    </xf>
    <xf numFmtId="0" fontId="7" fillId="2" borderId="0" xfId="0" applyFont="1" applyFill="1" applyAlignment="1" applyProtection="1">
      <alignment vertical="top"/>
      <protection locked="0"/>
    </xf>
    <xf numFmtId="0" fontId="6" fillId="2" borderId="0" xfId="0" applyFont="1" applyFill="1" applyAlignment="1"/>
    <xf numFmtId="0" fontId="23" fillId="0" borderId="0" xfId="0" applyFont="1"/>
    <xf numFmtId="0" fontId="12" fillId="0" borderId="0" xfId="0" applyFont="1" applyAlignment="1">
      <alignment vertical="center" shrinkToFit="1"/>
    </xf>
    <xf numFmtId="0" fontId="23" fillId="0" borderId="0" xfId="0" applyFont="1" applyAlignment="1">
      <alignment vertical="center"/>
    </xf>
    <xf numFmtId="0" fontId="23" fillId="0" borderId="0" xfId="0" applyFont="1" applyAlignment="1">
      <alignment vertical="center" shrinkToFit="1"/>
    </xf>
    <xf numFmtId="0" fontId="6" fillId="0" borderId="7" xfId="0" applyFont="1" applyBorder="1" applyAlignment="1">
      <alignment horizontal="left" vertical="center"/>
    </xf>
    <xf numFmtId="0" fontId="0" fillId="0" borderId="0" xfId="0" applyAlignment="1"/>
    <xf numFmtId="0" fontId="9" fillId="3" borderId="24" xfId="0" applyFont="1" applyFill="1" applyBorder="1" applyAlignment="1">
      <alignment horizontal="center" vertical="center" shrinkToFit="1"/>
    </xf>
    <xf numFmtId="0" fontId="25" fillId="3" borderId="24" xfId="0" applyFont="1" applyFill="1" applyBorder="1" applyAlignment="1">
      <alignment horizontal="center" vertical="center" shrinkToFit="1"/>
    </xf>
    <xf numFmtId="176" fontId="18" fillId="0" borderId="19" xfId="0" applyNumberFormat="1" applyFont="1" applyBorder="1" applyAlignment="1">
      <alignment horizontal="right" vertical="center"/>
    </xf>
    <xf numFmtId="176" fontId="18" fillId="0" borderId="17" xfId="0" applyNumberFormat="1" applyFont="1" applyBorder="1" applyAlignment="1">
      <alignment horizontal="right" vertical="center"/>
    </xf>
    <xf numFmtId="176" fontId="18" fillId="0" borderId="18" xfId="0" applyNumberFormat="1" applyFont="1" applyBorder="1" applyAlignment="1">
      <alignment horizontal="right" vertical="center"/>
    </xf>
    <xf numFmtId="176" fontId="26" fillId="0" borderId="17" xfId="0" applyNumberFormat="1" applyFont="1" applyBorder="1" applyAlignment="1">
      <alignment horizontal="right" vertical="center"/>
    </xf>
    <xf numFmtId="182" fontId="26" fillId="0" borderId="17" xfId="0" applyNumberFormat="1" applyFont="1" applyBorder="1" applyAlignment="1">
      <alignment horizontal="right" vertical="center"/>
    </xf>
    <xf numFmtId="176" fontId="18" fillId="0" borderId="22" xfId="0" applyNumberFormat="1" applyFont="1" applyBorder="1" applyAlignment="1">
      <alignment horizontal="right" vertical="center"/>
    </xf>
    <xf numFmtId="176" fontId="18" fillId="0" borderId="1" xfId="0" applyNumberFormat="1" applyFont="1" applyBorder="1" applyAlignment="1">
      <alignment horizontal="right" vertical="center"/>
    </xf>
    <xf numFmtId="176" fontId="18" fillId="0" borderId="21" xfId="0" applyNumberFormat="1" applyFont="1" applyBorder="1" applyAlignment="1">
      <alignment horizontal="right" vertical="center"/>
    </xf>
    <xf numFmtId="179" fontId="26" fillId="0" borderId="75" xfId="0" applyNumberFormat="1" applyFont="1" applyFill="1" applyBorder="1" applyAlignment="1">
      <alignment horizontal="right" vertical="center"/>
    </xf>
    <xf numFmtId="176" fontId="18" fillId="0" borderId="54" xfId="0" applyNumberFormat="1" applyFont="1" applyBorder="1" applyAlignment="1">
      <alignment horizontal="right" vertical="center"/>
    </xf>
    <xf numFmtId="0" fontId="8" fillId="3" borderId="33" xfId="0" applyFont="1" applyFill="1" applyBorder="1" applyAlignment="1">
      <alignment horizontal="distributed" vertical="center" justifyLastLine="1"/>
    </xf>
    <xf numFmtId="0" fontId="8" fillId="3" borderId="15" xfId="0" applyFont="1" applyFill="1" applyBorder="1" applyAlignment="1">
      <alignment horizontal="distributed" vertical="center" justifyLastLine="1"/>
    </xf>
    <xf numFmtId="179" fontId="26" fillId="0" borderId="77" xfId="0" applyNumberFormat="1" applyFont="1" applyFill="1" applyBorder="1" applyAlignment="1">
      <alignment horizontal="right" vertical="center"/>
    </xf>
    <xf numFmtId="179" fontId="26" fillId="0" borderId="17" xfId="0" applyNumberFormat="1" applyFont="1" applyFill="1" applyBorder="1" applyAlignment="1">
      <alignment horizontal="right" vertical="center"/>
    </xf>
    <xf numFmtId="179" fontId="26" fillId="0" borderId="17" xfId="0" applyNumberFormat="1" applyFont="1" applyBorder="1" applyAlignment="1">
      <alignment horizontal="right" vertical="center"/>
    </xf>
    <xf numFmtId="0" fontId="27" fillId="0" borderId="0" xfId="0" applyFont="1" applyAlignment="1">
      <alignment horizontal="center" vertical="center"/>
    </xf>
    <xf numFmtId="0" fontId="0" fillId="0" borderId="0" xfId="0" applyFill="1" applyAlignment="1">
      <alignment vertical="center"/>
    </xf>
    <xf numFmtId="183" fontId="18" fillId="5" borderId="20" xfId="0" applyNumberFormat="1" applyFont="1" applyFill="1" applyBorder="1" applyAlignment="1">
      <alignment horizontal="right" vertical="center"/>
    </xf>
    <xf numFmtId="0" fontId="27" fillId="0" borderId="0" xfId="0" applyFont="1" applyFill="1" applyAlignment="1">
      <alignment horizontal="center" vertical="center"/>
    </xf>
    <xf numFmtId="183" fontId="18" fillId="0" borderId="6" xfId="0" applyNumberFormat="1" applyFont="1" applyBorder="1" applyAlignment="1">
      <alignment horizontal="right" vertical="center"/>
    </xf>
    <xf numFmtId="0" fontId="0" fillId="0" borderId="0" xfId="0" applyFill="1" applyAlignment="1"/>
    <xf numFmtId="0" fontId="22" fillId="0" borderId="0" xfId="0" applyFont="1" applyFill="1" applyAlignment="1"/>
    <xf numFmtId="182"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wrapText="1"/>
    </xf>
    <xf numFmtId="38" fontId="11" fillId="0" borderId="0" xfId="0" applyNumberFormat="1" applyFont="1" applyBorder="1" applyAlignment="1">
      <alignment horizontal="right" vertical="center"/>
    </xf>
    <xf numFmtId="0" fontId="9" fillId="0" borderId="0" xfId="0" applyFont="1" applyFill="1" applyBorder="1" applyAlignment="1">
      <alignment horizontal="center" vertical="center"/>
    </xf>
    <xf numFmtId="183" fontId="18" fillId="0" borderId="19" xfId="0" applyNumberFormat="1" applyFont="1" applyBorder="1" applyAlignment="1">
      <alignment horizontal="right" vertical="center"/>
    </xf>
    <xf numFmtId="183" fontId="18" fillId="0" borderId="22" xfId="0" applyNumberFormat="1" applyFont="1" applyBorder="1" applyAlignment="1">
      <alignment horizontal="right" vertical="center"/>
    </xf>
    <xf numFmtId="183" fontId="18" fillId="0" borderId="20" xfId="0" applyNumberFormat="1" applyFont="1" applyBorder="1" applyAlignment="1">
      <alignment horizontal="right" vertical="center"/>
    </xf>
    <xf numFmtId="183" fontId="18" fillId="0" borderId="23" xfId="0" applyNumberFormat="1" applyFont="1" applyBorder="1" applyAlignment="1">
      <alignment horizontal="right" vertical="center"/>
    </xf>
    <xf numFmtId="0" fontId="9" fillId="3" borderId="25" xfId="0" applyFont="1" applyFill="1" applyBorder="1" applyAlignment="1">
      <alignment horizontal="center" vertical="center" shrinkToFit="1"/>
    </xf>
    <xf numFmtId="179" fontId="18" fillId="0" borderId="41" xfId="0" applyNumberFormat="1" applyFont="1" applyFill="1" applyBorder="1" applyAlignment="1">
      <alignment vertical="center"/>
    </xf>
    <xf numFmtId="179" fontId="18" fillId="0" borderId="64" xfId="0" applyNumberFormat="1" applyFont="1" applyFill="1" applyBorder="1" applyAlignment="1">
      <alignment vertical="center"/>
    </xf>
    <xf numFmtId="0" fontId="9" fillId="3" borderId="6" xfId="0" applyFont="1" applyFill="1" applyBorder="1" applyAlignment="1">
      <alignment horizontal="center" vertical="center" shrinkToFit="1"/>
    </xf>
    <xf numFmtId="0" fontId="9" fillId="3" borderId="5" xfId="0" applyFont="1" applyFill="1" applyBorder="1" applyAlignment="1">
      <alignment horizontal="center" vertical="center" shrinkToFit="1"/>
    </xf>
    <xf numFmtId="179" fontId="18" fillId="0" borderId="1" xfId="0" applyNumberFormat="1" applyFont="1" applyFill="1" applyBorder="1" applyAlignment="1">
      <alignment vertical="center"/>
    </xf>
    <xf numFmtId="179" fontId="18" fillId="0" borderId="21" xfId="0" applyNumberFormat="1" applyFont="1" applyFill="1" applyBorder="1" applyAlignment="1">
      <alignment vertical="center"/>
    </xf>
    <xf numFmtId="0" fontId="9" fillId="3" borderId="33" xfId="0" applyFont="1" applyFill="1" applyBorder="1" applyAlignment="1">
      <alignment horizontal="center" vertical="center" shrinkToFit="1"/>
    </xf>
    <xf numFmtId="179" fontId="18" fillId="0" borderId="18" xfId="0" applyNumberFormat="1" applyFont="1" applyFill="1" applyBorder="1" applyAlignment="1">
      <alignment vertical="center"/>
    </xf>
    <xf numFmtId="0" fontId="22" fillId="0" borderId="0" xfId="0" applyFont="1" applyAlignment="1"/>
    <xf numFmtId="0" fontId="0" fillId="0" borderId="0" xfId="0" applyFont="1" applyAlignment="1">
      <alignment vertical="center"/>
    </xf>
    <xf numFmtId="183" fontId="18" fillId="5" borderId="33" xfId="0" applyNumberFormat="1" applyFont="1" applyFill="1" applyBorder="1" applyAlignment="1">
      <alignment horizontal="right" vertical="center"/>
    </xf>
    <xf numFmtId="181" fontId="28" fillId="5" borderId="7" xfId="0" applyNumberFormat="1" applyFont="1" applyFill="1" applyBorder="1" applyAlignment="1">
      <alignment horizontal="center" vertical="center"/>
    </xf>
    <xf numFmtId="0" fontId="21" fillId="0" borderId="0" xfId="0" applyFont="1" applyAlignment="1">
      <alignment horizontal="center" wrapText="1"/>
    </xf>
    <xf numFmtId="179" fontId="11" fillId="0" borderId="20" xfId="0" applyNumberFormat="1" applyFont="1" applyBorder="1" applyAlignment="1">
      <alignment horizontal="right" vertical="center"/>
    </xf>
    <xf numFmtId="183" fontId="11" fillId="0" borderId="17" xfId="0" applyNumberFormat="1" applyFont="1" applyBorder="1" applyAlignment="1">
      <alignment horizontal="right" vertical="center"/>
    </xf>
    <xf numFmtId="183" fontId="11" fillId="0" borderId="18" xfId="0" applyNumberFormat="1" applyFont="1" applyBorder="1" applyAlignment="1">
      <alignment horizontal="right" vertical="center"/>
    </xf>
    <xf numFmtId="183" fontId="11" fillId="0" borderId="19" xfId="0" applyNumberFormat="1" applyFont="1" applyBorder="1" applyAlignment="1">
      <alignment horizontal="right" vertical="center"/>
    </xf>
    <xf numFmtId="179" fontId="11" fillId="0" borderId="24" xfId="0" applyNumberFormat="1" applyFont="1" applyBorder="1" applyAlignment="1">
      <alignment horizontal="right" vertical="center"/>
    </xf>
    <xf numFmtId="183" fontId="11" fillId="0" borderId="1" xfId="0" applyNumberFormat="1" applyFont="1" applyBorder="1" applyAlignment="1">
      <alignment horizontal="right" vertical="center"/>
    </xf>
    <xf numFmtId="183" fontId="11" fillId="0" borderId="21" xfId="0" applyNumberFormat="1" applyFont="1" applyBorder="1" applyAlignment="1">
      <alignment horizontal="right" vertical="center"/>
    </xf>
    <xf numFmtId="183" fontId="11" fillId="0" borderId="22" xfId="0" applyNumberFormat="1" applyFont="1" applyBorder="1" applyAlignment="1">
      <alignment horizontal="right" vertical="center"/>
    </xf>
    <xf numFmtId="179" fontId="11" fillId="0" borderId="1" xfId="0" applyNumberFormat="1" applyFont="1" applyBorder="1" applyAlignment="1">
      <alignment horizontal="right" vertical="center"/>
    </xf>
    <xf numFmtId="186" fontId="11" fillId="0" borderId="1" xfId="0" applyNumberFormat="1" applyFont="1" applyBorder="1" applyAlignment="1">
      <alignment horizontal="right" vertical="center"/>
    </xf>
    <xf numFmtId="186" fontId="11" fillId="0" borderId="21" xfId="0" applyNumberFormat="1" applyFont="1" applyBorder="1" applyAlignment="1">
      <alignment horizontal="right" vertical="center"/>
    </xf>
    <xf numFmtId="186" fontId="11" fillId="0" borderId="22" xfId="0" applyNumberFormat="1" applyFont="1" applyBorder="1" applyAlignment="1">
      <alignment horizontal="right" vertical="center"/>
    </xf>
    <xf numFmtId="0" fontId="9" fillId="3" borderId="11" xfId="0" applyFont="1" applyFill="1" applyBorder="1" applyAlignment="1">
      <alignment horizontal="center" vertical="center" shrinkToFit="1"/>
    </xf>
    <xf numFmtId="0" fontId="9" fillId="3" borderId="72" xfId="0" applyFont="1" applyFill="1" applyBorder="1" applyAlignment="1">
      <alignment horizontal="center" vertical="center" shrinkToFit="1"/>
    </xf>
    <xf numFmtId="0" fontId="21" fillId="0" borderId="0" xfId="0" applyFont="1" applyAlignment="1">
      <alignment vertical="top" wrapText="1"/>
    </xf>
    <xf numFmtId="179" fontId="11" fillId="0" borderId="17" xfId="0" applyNumberFormat="1" applyFont="1" applyBorder="1" applyAlignment="1">
      <alignment horizontal="right" vertical="center"/>
    </xf>
    <xf numFmtId="183" fontId="11" fillId="0" borderId="26" xfId="0" applyNumberFormat="1" applyFont="1" applyBorder="1" applyAlignment="1">
      <alignment horizontal="right" vertical="center"/>
    </xf>
    <xf numFmtId="0" fontId="9" fillId="3" borderId="26" xfId="0" applyFont="1" applyFill="1" applyBorder="1" applyAlignment="1">
      <alignment horizontal="center" vertical="center" shrinkToFit="1"/>
    </xf>
    <xf numFmtId="0" fontId="6" fillId="0" borderId="0" xfId="0" applyFont="1" applyBorder="1" applyAlignment="1">
      <alignment vertical="center"/>
    </xf>
    <xf numFmtId="0" fontId="6" fillId="0" borderId="0" xfId="0" applyFont="1" applyFill="1" applyAlignment="1">
      <alignment vertical="center"/>
    </xf>
    <xf numFmtId="0" fontId="0" fillId="0" borderId="0" xfId="0" applyFill="1" applyAlignment="1">
      <alignment horizontal="left" vertical="center"/>
    </xf>
    <xf numFmtId="0" fontId="0" fillId="0" borderId="0" xfId="0" applyAlignment="1">
      <alignment vertical="center"/>
    </xf>
    <xf numFmtId="0" fontId="0" fillId="0" borderId="0" xfId="0" applyFill="1" applyBorder="1" applyAlignment="1">
      <alignment horizontal="left" vertical="center"/>
    </xf>
    <xf numFmtId="0" fontId="0" fillId="0" borderId="0" xfId="0" applyAlignment="1">
      <alignment vertical="center"/>
    </xf>
    <xf numFmtId="0" fontId="0" fillId="0" borderId="7" xfId="0" applyBorder="1" applyAlignment="1">
      <alignment vertical="center"/>
    </xf>
    <xf numFmtId="183" fontId="18" fillId="0" borderId="18" xfId="0" applyNumberFormat="1" applyFont="1" applyBorder="1" applyAlignment="1">
      <alignment horizontal="right" vertical="center"/>
    </xf>
    <xf numFmtId="183" fontId="18" fillId="0" borderId="21" xfId="0" applyNumberFormat="1" applyFont="1" applyBorder="1" applyAlignment="1">
      <alignment horizontal="right" vertical="center"/>
    </xf>
    <xf numFmtId="179" fontId="18" fillId="5" borderId="1" xfId="0" applyNumberFormat="1" applyFont="1" applyFill="1" applyBorder="1" applyAlignment="1">
      <alignment horizontal="right" vertical="center"/>
    </xf>
    <xf numFmtId="179" fontId="18" fillId="0" borderId="1" xfId="0" applyNumberFormat="1" applyFont="1" applyBorder="1" applyAlignment="1">
      <alignment horizontal="right" vertical="center"/>
    </xf>
    <xf numFmtId="179" fontId="18" fillId="5" borderId="17" xfId="0" applyNumberFormat="1" applyFont="1" applyFill="1" applyBorder="1" applyAlignment="1">
      <alignment horizontal="right" vertical="center"/>
    </xf>
    <xf numFmtId="179" fontId="18" fillId="0" borderId="17" xfId="0" applyNumberFormat="1" applyFont="1" applyBorder="1" applyAlignment="1">
      <alignment horizontal="right" vertical="center"/>
    </xf>
    <xf numFmtId="183" fontId="18" fillId="5" borderId="17" xfId="0" applyNumberFormat="1" applyFont="1" applyFill="1" applyBorder="1" applyAlignment="1">
      <alignment horizontal="right" vertical="center"/>
    </xf>
    <xf numFmtId="183" fontId="18" fillId="5" borderId="1" xfId="0" applyNumberFormat="1" applyFont="1" applyFill="1" applyBorder="1" applyAlignment="1">
      <alignment horizontal="right" vertical="center"/>
    </xf>
    <xf numFmtId="0" fontId="9" fillId="3" borderId="25" xfId="0" applyFont="1" applyFill="1" applyBorder="1" applyAlignment="1">
      <alignment horizontal="center" vertical="center" shrinkToFit="1"/>
    </xf>
    <xf numFmtId="0" fontId="9" fillId="3" borderId="56" xfId="0" applyFont="1" applyFill="1" applyBorder="1" applyAlignment="1">
      <alignment horizontal="center" vertical="center" shrinkToFit="1"/>
    </xf>
    <xf numFmtId="183" fontId="18" fillId="0" borderId="1" xfId="0" applyNumberFormat="1" applyFont="1" applyBorder="1" applyAlignment="1">
      <alignment horizontal="right" vertical="center"/>
    </xf>
    <xf numFmtId="183" fontId="18" fillId="0" borderId="17" xfId="0" applyNumberFormat="1" applyFont="1" applyBorder="1" applyAlignment="1">
      <alignment horizontal="right" vertical="center"/>
    </xf>
    <xf numFmtId="0" fontId="0" fillId="0" borderId="0" xfId="0" applyAlignment="1">
      <alignment vertical="center"/>
    </xf>
    <xf numFmtId="0" fontId="6" fillId="2" borderId="0" xfId="0" applyFont="1" applyFill="1" applyAlignment="1">
      <alignment vertical="center"/>
    </xf>
    <xf numFmtId="0" fontId="6" fillId="2" borderId="7" xfId="0" applyFont="1" applyFill="1" applyBorder="1" applyAlignment="1">
      <alignment vertical="center"/>
    </xf>
    <xf numFmtId="0" fontId="15" fillId="3" borderId="44" xfId="0" applyFont="1" applyFill="1" applyBorder="1" applyAlignment="1">
      <alignment horizontal="center" vertical="center" wrapText="1"/>
    </xf>
    <xf numFmtId="0" fontId="0" fillId="0" borderId="0" xfId="0" applyAlignment="1">
      <alignment vertical="center"/>
    </xf>
    <xf numFmtId="176" fontId="26" fillId="0" borderId="17" xfId="0" applyNumberFormat="1" applyFont="1" applyFill="1" applyBorder="1" applyAlignment="1">
      <alignment horizontal="right" vertical="center"/>
    </xf>
    <xf numFmtId="179" fontId="26" fillId="0" borderId="73" xfId="0" applyNumberFormat="1" applyFont="1" applyFill="1" applyBorder="1" applyAlignment="1">
      <alignment horizontal="right" vertical="center"/>
    </xf>
    <xf numFmtId="179" fontId="26" fillId="0" borderId="74" xfId="0" applyNumberFormat="1" applyFont="1" applyFill="1" applyBorder="1" applyAlignment="1">
      <alignment horizontal="right" vertical="center"/>
    </xf>
    <xf numFmtId="182" fontId="26" fillId="0" borderId="17" xfId="0" applyNumberFormat="1" applyFont="1" applyFill="1" applyBorder="1" applyAlignment="1">
      <alignment horizontal="right" vertical="center"/>
    </xf>
    <xf numFmtId="176" fontId="26" fillId="0" borderId="1" xfId="0" applyNumberFormat="1" applyFont="1" applyFill="1" applyBorder="1" applyAlignment="1">
      <alignment horizontal="right" vertical="center"/>
    </xf>
    <xf numFmtId="179" fontId="26" fillId="0" borderId="11" xfId="0" applyNumberFormat="1" applyFont="1" applyFill="1" applyBorder="1" applyAlignment="1">
      <alignment horizontal="right" vertical="center"/>
    </xf>
    <xf numFmtId="182" fontId="26" fillId="0" borderId="1" xfId="0" applyNumberFormat="1" applyFont="1" applyFill="1" applyBorder="1" applyAlignment="1">
      <alignment horizontal="right" vertical="center"/>
    </xf>
    <xf numFmtId="179" fontId="26" fillId="0" borderId="1" xfId="0" applyNumberFormat="1" applyFont="1" applyFill="1" applyBorder="1" applyAlignment="1">
      <alignment horizontal="right" vertical="center"/>
    </xf>
    <xf numFmtId="179" fontId="26" fillId="0" borderId="76" xfId="0" applyNumberFormat="1" applyFont="1" applyFill="1" applyBorder="1" applyAlignment="1">
      <alignment horizontal="right" vertical="center"/>
    </xf>
    <xf numFmtId="182" fontId="26" fillId="0" borderId="20" xfId="0" applyNumberFormat="1" applyFont="1" applyFill="1" applyBorder="1" applyAlignment="1">
      <alignment horizontal="right" vertical="center"/>
    </xf>
    <xf numFmtId="183" fontId="11" fillId="0" borderId="17" xfId="0" applyNumberFormat="1" applyFont="1" applyFill="1" applyBorder="1" applyAlignment="1">
      <alignment horizontal="right" vertical="center"/>
    </xf>
    <xf numFmtId="183" fontId="11" fillId="0" borderId="1" xfId="0" applyNumberFormat="1" applyFont="1" applyFill="1" applyBorder="1" applyAlignment="1">
      <alignment horizontal="right" vertical="center"/>
    </xf>
    <xf numFmtId="186" fontId="11" fillId="0" borderId="1" xfId="0" applyNumberFormat="1" applyFont="1" applyFill="1" applyBorder="1" applyAlignment="1">
      <alignment horizontal="right" vertical="center"/>
    </xf>
    <xf numFmtId="178" fontId="18" fillId="4" borderId="40" xfId="1" applyNumberFormat="1" applyFont="1" applyFill="1" applyBorder="1" applyAlignment="1">
      <alignment horizontal="right" vertical="center"/>
    </xf>
    <xf numFmtId="178" fontId="11" fillId="4" borderId="86" xfId="1" applyNumberFormat="1" applyFont="1" applyFill="1" applyBorder="1" applyAlignment="1">
      <alignment horizontal="right" vertical="center"/>
    </xf>
    <xf numFmtId="178" fontId="11" fillId="4" borderId="33" xfId="1" applyNumberFormat="1" applyFont="1" applyFill="1" applyBorder="1" applyAlignment="1">
      <alignment horizontal="right" vertical="center"/>
    </xf>
    <xf numFmtId="178" fontId="11" fillId="4" borderId="15" xfId="1" applyNumberFormat="1" applyFont="1" applyFill="1" applyBorder="1" applyAlignment="1">
      <alignment horizontal="right" vertical="center"/>
    </xf>
    <xf numFmtId="179" fontId="11" fillId="4" borderId="87" xfId="2" applyNumberFormat="1" applyFont="1" applyFill="1" applyBorder="1" applyAlignment="1">
      <alignment horizontal="right" vertical="center"/>
    </xf>
    <xf numFmtId="178" fontId="29" fillId="0" borderId="37" xfId="1" applyNumberFormat="1" applyFont="1" applyFill="1" applyBorder="1" applyAlignment="1">
      <alignment horizontal="right" vertical="center"/>
    </xf>
    <xf numFmtId="178" fontId="29" fillId="0" borderId="38" xfId="1" applyNumberFormat="1" applyFont="1" applyFill="1" applyBorder="1" applyAlignment="1">
      <alignment horizontal="right" vertical="center"/>
    </xf>
    <xf numFmtId="179" fontId="29" fillId="0" borderId="39" xfId="2" applyNumberFormat="1" applyFont="1" applyFill="1" applyBorder="1" applyAlignment="1">
      <alignment horizontal="right" vertical="center"/>
    </xf>
    <xf numFmtId="178" fontId="11" fillId="0" borderId="88" xfId="1" applyNumberFormat="1" applyFont="1" applyBorder="1" applyAlignment="1">
      <alignment horizontal="right" vertical="center"/>
    </xf>
    <xf numFmtId="178" fontId="11" fillId="0" borderId="32" xfId="1" applyNumberFormat="1" applyFont="1" applyBorder="1" applyAlignment="1">
      <alignment horizontal="right" vertical="center"/>
    </xf>
    <xf numFmtId="0" fontId="0" fillId="0" borderId="0" xfId="0" applyAlignment="1">
      <alignment vertical="center"/>
    </xf>
    <xf numFmtId="179" fontId="18" fillId="0" borderId="2" xfId="0" applyNumberFormat="1" applyFont="1" applyFill="1" applyBorder="1" applyAlignment="1">
      <alignment vertical="center"/>
    </xf>
    <xf numFmtId="179" fontId="18" fillId="0" borderId="11" xfId="0" applyNumberFormat="1" applyFont="1" applyFill="1" applyBorder="1" applyAlignment="1">
      <alignment vertical="center"/>
    </xf>
    <xf numFmtId="182" fontId="18" fillId="0" borderId="90" xfId="0" applyNumberFormat="1" applyFont="1" applyBorder="1" applyAlignment="1">
      <alignment horizontal="right" vertical="center"/>
    </xf>
    <xf numFmtId="182" fontId="18" fillId="0" borderId="28" xfId="0" applyNumberFormat="1" applyFont="1" applyBorder="1" applyAlignment="1">
      <alignment horizontal="right" vertical="center"/>
    </xf>
    <xf numFmtId="182" fontId="18" fillId="0" borderId="91" xfId="0" applyNumberFormat="1" applyFont="1" applyBorder="1" applyAlignment="1">
      <alignment horizontal="right" vertical="center"/>
    </xf>
    <xf numFmtId="178" fontId="18" fillId="4" borderId="92" xfId="1" applyNumberFormat="1" applyFont="1" applyFill="1" applyBorder="1" applyAlignment="1">
      <alignment horizontal="right" vertical="center"/>
    </xf>
    <xf numFmtId="179" fontId="18" fillId="4" borderId="64" xfId="2" applyNumberFormat="1" applyFont="1" applyFill="1" applyBorder="1" applyAlignment="1">
      <alignment horizontal="right" vertical="center"/>
    </xf>
    <xf numFmtId="179" fontId="18" fillId="4" borderId="41" xfId="2" applyNumberFormat="1" applyFont="1" applyFill="1" applyBorder="1" applyAlignment="1">
      <alignment horizontal="right" vertical="center"/>
    </xf>
    <xf numFmtId="182" fontId="18" fillId="0" borderId="10" xfId="0" applyNumberFormat="1" applyFont="1" applyBorder="1" applyAlignment="1">
      <alignment horizontal="right" vertical="center"/>
    </xf>
    <xf numFmtId="182" fontId="18" fillId="0" borderId="11" xfId="0" applyNumberFormat="1" applyFont="1" applyBorder="1" applyAlignment="1">
      <alignment horizontal="right" vertical="center"/>
    </xf>
    <xf numFmtId="182" fontId="18" fillId="0" borderId="4" xfId="0" applyNumberFormat="1" applyFont="1" applyBorder="1" applyAlignment="1">
      <alignment horizontal="right" vertical="center"/>
    </xf>
    <xf numFmtId="182" fontId="18" fillId="0" borderId="3" xfId="0" applyNumberFormat="1" applyFont="1" applyBorder="1" applyAlignment="1">
      <alignment horizontal="right" vertical="center"/>
    </xf>
    <xf numFmtId="181" fontId="18" fillId="0" borderId="11" xfId="0" applyNumberFormat="1" applyFont="1" applyBorder="1" applyAlignment="1">
      <alignment horizontal="right" vertical="center"/>
    </xf>
    <xf numFmtId="178" fontId="18" fillId="4" borderId="68" xfId="1" applyNumberFormat="1" applyFont="1" applyFill="1" applyBorder="1" applyAlignment="1">
      <alignment horizontal="right" vertical="center"/>
    </xf>
    <xf numFmtId="178" fontId="18" fillId="4" borderId="67" xfId="1" applyNumberFormat="1" applyFont="1" applyFill="1" applyBorder="1" applyAlignment="1">
      <alignment horizontal="right" vertical="center"/>
    </xf>
    <xf numFmtId="178" fontId="18" fillId="4" borderId="69" xfId="1" applyNumberFormat="1" applyFont="1" applyFill="1" applyBorder="1" applyAlignment="1">
      <alignment horizontal="right" vertical="center"/>
    </xf>
    <xf numFmtId="179" fontId="18" fillId="4" borderId="67" xfId="2" applyNumberFormat="1" applyFont="1" applyFill="1" applyBorder="1" applyAlignment="1">
      <alignment horizontal="right" vertical="center"/>
    </xf>
    <xf numFmtId="182" fontId="18" fillId="0" borderId="86" xfId="0" applyNumberFormat="1" applyFont="1" applyBorder="1" applyAlignment="1">
      <alignment horizontal="right" vertical="center"/>
    </xf>
    <xf numFmtId="182" fontId="18" fillId="0" borderId="33" xfId="0" applyNumberFormat="1" applyFont="1" applyBorder="1" applyAlignment="1">
      <alignment horizontal="right" vertical="center"/>
    </xf>
    <xf numFmtId="182" fontId="18" fillId="0" borderId="85" xfId="0" applyNumberFormat="1" applyFont="1" applyBorder="1" applyAlignment="1">
      <alignment horizontal="right" vertical="center"/>
    </xf>
    <xf numFmtId="179" fontId="18" fillId="0" borderId="11" xfId="2" applyNumberFormat="1" applyFont="1" applyFill="1" applyBorder="1" applyAlignment="1">
      <alignment horizontal="right" vertical="center"/>
    </xf>
    <xf numFmtId="0" fontId="9" fillId="3" borderId="11" xfId="0" applyFont="1" applyFill="1" applyBorder="1" applyAlignment="1">
      <alignment horizontal="center" vertical="center" wrapText="1"/>
    </xf>
    <xf numFmtId="0" fontId="9" fillId="3" borderId="16"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5" xfId="0" applyFont="1" applyFill="1" applyBorder="1" applyAlignment="1">
      <alignment horizontal="center" vertical="center"/>
    </xf>
    <xf numFmtId="0" fontId="9" fillId="3" borderId="43" xfId="0" applyFont="1" applyFill="1" applyBorder="1" applyAlignment="1">
      <alignment horizontal="center" vertical="center"/>
    </xf>
    <xf numFmtId="0" fontId="9" fillId="3" borderId="6" xfId="0" applyFont="1" applyFill="1" applyBorder="1" applyAlignment="1">
      <alignment horizontal="center" vertical="center"/>
    </xf>
    <xf numFmtId="0" fontId="9" fillId="3" borderId="57" xfId="0" applyFont="1" applyFill="1" applyBorder="1" applyAlignment="1">
      <alignment horizontal="center" vertical="center"/>
    </xf>
    <xf numFmtId="0" fontId="19" fillId="3" borderId="1" xfId="0" applyFont="1" applyFill="1" applyBorder="1" applyAlignment="1">
      <alignment horizontal="center" vertical="center"/>
    </xf>
    <xf numFmtId="0" fontId="19" fillId="3" borderId="59" xfId="0" applyFont="1" applyFill="1" applyBorder="1" applyAlignment="1">
      <alignment horizontal="center" vertical="center"/>
    </xf>
    <xf numFmtId="0" fontId="19" fillId="3" borderId="11" xfId="0" applyFont="1" applyFill="1" applyBorder="1" applyAlignment="1">
      <alignment horizontal="center" vertical="center"/>
    </xf>
    <xf numFmtId="0" fontId="19" fillId="3" borderId="44" xfId="0" applyFont="1" applyFill="1" applyBorder="1" applyAlignment="1">
      <alignment horizontal="center" vertical="center"/>
    </xf>
    <xf numFmtId="0" fontId="8" fillId="3" borderId="25" xfId="0" applyFont="1" applyFill="1" applyBorder="1" applyAlignment="1">
      <alignment horizontal="center" vertical="center"/>
    </xf>
    <xf numFmtId="0" fontId="8" fillId="3" borderId="55" xfId="0" applyFont="1" applyFill="1" applyBorder="1" applyAlignment="1">
      <alignment horizontal="center" vertical="center"/>
    </xf>
    <xf numFmtId="0" fontId="8" fillId="3" borderId="6" xfId="0" applyFont="1" applyFill="1" applyBorder="1" applyAlignment="1">
      <alignment horizontal="center" vertical="center"/>
    </xf>
    <xf numFmtId="0" fontId="8" fillId="3" borderId="57" xfId="0" applyFont="1" applyFill="1" applyBorder="1" applyAlignment="1">
      <alignment horizontal="center" vertical="center"/>
    </xf>
    <xf numFmtId="0" fontId="6" fillId="2" borderId="0" xfId="0" applyFont="1" applyFill="1" applyAlignment="1">
      <alignment vertical="center"/>
    </xf>
    <xf numFmtId="0" fontId="6" fillId="2" borderId="7" xfId="0" applyFont="1" applyFill="1" applyBorder="1" applyAlignment="1">
      <alignment vertical="center"/>
    </xf>
    <xf numFmtId="0" fontId="9" fillId="3" borderId="2" xfId="0" applyFont="1" applyFill="1" applyBorder="1" applyAlignment="1">
      <alignment horizontal="center" vertical="center"/>
    </xf>
    <xf numFmtId="0" fontId="9" fillId="3" borderId="9" xfId="0" applyFont="1" applyFill="1" applyBorder="1" applyAlignment="1">
      <alignment horizontal="center" vertical="center"/>
    </xf>
    <xf numFmtId="0" fontId="9" fillId="3" borderId="12" xfId="0" applyFont="1" applyFill="1" applyBorder="1" applyAlignment="1">
      <alignment horizontal="center" vertical="center"/>
    </xf>
    <xf numFmtId="0" fontId="9" fillId="3" borderId="13" xfId="0" applyFont="1" applyFill="1" applyBorder="1" applyAlignment="1">
      <alignment horizontal="center" vertical="center"/>
    </xf>
    <xf numFmtId="0" fontId="9" fillId="3" borderId="10" xfId="0" applyFont="1" applyFill="1" applyBorder="1" applyAlignment="1">
      <alignment horizontal="center" vertical="center" wrapText="1"/>
    </xf>
    <xf numFmtId="0" fontId="9" fillId="3" borderId="71" xfId="0" applyFont="1" applyFill="1" applyBorder="1" applyAlignment="1">
      <alignment horizontal="center" vertical="center" wrapText="1"/>
    </xf>
    <xf numFmtId="0" fontId="9" fillId="3" borderId="29" xfId="0" applyFont="1" applyFill="1" applyBorder="1" applyAlignment="1">
      <alignment horizontal="center" vertical="center"/>
    </xf>
    <xf numFmtId="0" fontId="9" fillId="3" borderId="58" xfId="0" applyFont="1" applyFill="1" applyBorder="1" applyAlignment="1">
      <alignment horizontal="center" vertical="center"/>
    </xf>
    <xf numFmtId="0" fontId="8" fillId="3" borderId="21" xfId="0" applyFont="1" applyFill="1" applyBorder="1" applyAlignment="1">
      <alignment horizontal="center" vertical="center"/>
    </xf>
    <xf numFmtId="0" fontId="8" fillId="3" borderId="53" xfId="0" applyFont="1" applyFill="1" applyBorder="1" applyAlignment="1">
      <alignment horizontal="center" vertical="center"/>
    </xf>
    <xf numFmtId="0" fontId="8" fillId="3" borderId="2" xfId="0" applyFont="1" applyFill="1" applyBorder="1" applyAlignment="1">
      <alignment horizontal="center" vertical="center"/>
    </xf>
    <xf numFmtId="0" fontId="8" fillId="3" borderId="9" xfId="0" applyFont="1" applyFill="1" applyBorder="1" applyAlignment="1">
      <alignment horizontal="center" vertical="center"/>
    </xf>
    <xf numFmtId="0" fontId="8" fillId="3" borderId="12" xfId="0" applyFont="1" applyFill="1" applyBorder="1" applyAlignment="1">
      <alignment horizontal="center" vertical="center"/>
    </xf>
    <xf numFmtId="0" fontId="8" fillId="3" borderId="13" xfId="0" applyFont="1" applyFill="1" applyBorder="1" applyAlignment="1">
      <alignment horizontal="center" vertical="center"/>
    </xf>
    <xf numFmtId="38" fontId="8" fillId="3" borderId="21" xfId="0" applyNumberFormat="1" applyFont="1" applyFill="1" applyBorder="1" applyAlignment="1">
      <alignment horizontal="center" vertical="center"/>
    </xf>
    <xf numFmtId="0" fontId="8" fillId="3" borderId="2"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3" borderId="43" xfId="0" applyFont="1" applyFill="1" applyBorder="1" applyAlignment="1">
      <alignment horizontal="center" vertical="center" wrapText="1"/>
    </xf>
    <xf numFmtId="0" fontId="14" fillId="3" borderId="5" xfId="0" applyFont="1" applyFill="1" applyBorder="1" applyAlignment="1">
      <alignment horizontal="justify" vertical="center" textRotation="255" wrapText="1"/>
    </xf>
    <xf numFmtId="0" fontId="14" fillId="3" borderId="12" xfId="0" applyFont="1" applyFill="1" applyBorder="1" applyAlignment="1">
      <alignment horizontal="justify" vertical="center" textRotation="255" wrapText="1"/>
    </xf>
    <xf numFmtId="0" fontId="15" fillId="3" borderId="44" xfId="0" applyFont="1" applyFill="1" applyBorder="1" applyAlignment="1">
      <alignment horizontal="center" vertical="center" wrapText="1"/>
    </xf>
    <xf numFmtId="0" fontId="15" fillId="3" borderId="46" xfId="0" applyFont="1" applyFill="1" applyBorder="1" applyAlignment="1">
      <alignment horizontal="center" vertical="center" wrapText="1"/>
    </xf>
    <xf numFmtId="0" fontId="8" fillId="3" borderId="29" xfId="0" applyFont="1" applyFill="1" applyBorder="1" applyAlignment="1">
      <alignment horizontal="center" vertical="center"/>
    </xf>
    <xf numFmtId="0" fontId="8" fillId="3" borderId="70" xfId="0" applyFont="1" applyFill="1" applyBorder="1" applyAlignment="1">
      <alignment horizontal="center" vertical="center"/>
    </xf>
    <xf numFmtId="0" fontId="8" fillId="3" borderId="7" xfId="0" applyFont="1" applyFill="1" applyBorder="1" applyAlignment="1">
      <alignment horizontal="center" vertical="center"/>
    </xf>
    <xf numFmtId="38" fontId="8" fillId="3" borderId="6" xfId="0" applyNumberFormat="1" applyFont="1" applyFill="1" applyBorder="1" applyAlignment="1">
      <alignment horizontal="center" vertical="center"/>
    </xf>
    <xf numFmtId="0" fontId="8" fillId="3" borderId="28" xfId="0" applyFont="1" applyFill="1" applyBorder="1" applyAlignment="1">
      <alignment horizontal="center" vertical="center"/>
    </xf>
    <xf numFmtId="0" fontId="8" fillId="3" borderId="33" xfId="0" applyFont="1" applyFill="1" applyBorder="1" applyAlignment="1">
      <alignment horizontal="center" vertical="center"/>
    </xf>
    <xf numFmtId="0" fontId="8" fillId="3" borderId="5" xfId="0" applyFont="1" applyFill="1" applyBorder="1" applyAlignment="1">
      <alignment horizontal="center" vertical="center"/>
    </xf>
    <xf numFmtId="0" fontId="8" fillId="3" borderId="11" xfId="0" applyFont="1" applyFill="1" applyBorder="1" applyAlignment="1">
      <alignment horizontal="center" vertical="center"/>
    </xf>
    <xf numFmtId="0" fontId="8" fillId="3" borderId="20" xfId="0" applyFont="1" applyFill="1" applyBorder="1" applyAlignment="1">
      <alignment horizontal="center" vertical="center"/>
    </xf>
    <xf numFmtId="0" fontId="9" fillId="3" borderId="21" xfId="0" applyFont="1" applyFill="1" applyBorder="1" applyAlignment="1">
      <alignment horizontal="center" vertical="center"/>
    </xf>
    <xf numFmtId="0" fontId="9" fillId="3" borderId="53" xfId="0" applyFont="1" applyFill="1" applyBorder="1" applyAlignment="1">
      <alignment horizontal="center" vertical="center"/>
    </xf>
    <xf numFmtId="0" fontId="9" fillId="3" borderId="24" xfId="0" applyFont="1" applyFill="1" applyBorder="1" applyAlignment="1">
      <alignment horizontal="center" vertical="center" wrapText="1"/>
    </xf>
    <xf numFmtId="0" fontId="9" fillId="3" borderId="25" xfId="0" applyFont="1" applyFill="1" applyBorder="1" applyAlignment="1">
      <alignment horizontal="center" vertical="center"/>
    </xf>
    <xf numFmtId="0" fontId="9" fillId="3" borderId="20" xfId="0" applyFont="1" applyFill="1" applyBorder="1" applyAlignment="1">
      <alignment horizontal="center" vertical="center"/>
    </xf>
    <xf numFmtId="0" fontId="6" fillId="2" borderId="0" xfId="0" applyFont="1" applyFill="1" applyAlignment="1">
      <alignment horizontal="left" vertical="center"/>
    </xf>
    <xf numFmtId="0" fontId="6" fillId="2" borderId="7" xfId="0" applyFont="1" applyFill="1" applyBorder="1" applyAlignment="1">
      <alignment horizontal="left" vertical="center"/>
    </xf>
    <xf numFmtId="0" fontId="9" fillId="3" borderId="18" xfId="0" applyFont="1" applyFill="1" applyBorder="1" applyAlignment="1">
      <alignment horizontal="center" vertical="center"/>
    </xf>
    <xf numFmtId="0" fontId="9" fillId="3" borderId="51" xfId="0" applyFont="1" applyFill="1" applyBorder="1" applyAlignment="1">
      <alignment horizontal="center" vertical="center"/>
    </xf>
    <xf numFmtId="0" fontId="6" fillId="0" borderId="0" xfId="0" applyFont="1" applyAlignment="1">
      <alignment horizontal="left" vertical="center"/>
    </xf>
    <xf numFmtId="0" fontId="9" fillId="3" borderId="14" xfId="0" applyFont="1" applyFill="1" applyBorder="1" applyAlignment="1">
      <alignment horizontal="center" vertical="center" wrapText="1"/>
    </xf>
    <xf numFmtId="0" fontId="8" fillId="3" borderId="58" xfId="0" applyFont="1" applyFill="1" applyBorder="1" applyAlignment="1">
      <alignment horizontal="center" vertical="center"/>
    </xf>
    <xf numFmtId="0" fontId="6" fillId="2" borderId="0" xfId="0" applyFont="1" applyFill="1" applyBorder="1" applyAlignment="1">
      <alignment horizontal="left" vertical="center"/>
    </xf>
    <xf numFmtId="0" fontId="8" fillId="3" borderId="43" xfId="0" applyFont="1" applyFill="1" applyBorder="1" applyAlignment="1">
      <alignment horizontal="center" vertical="center"/>
    </xf>
    <xf numFmtId="0" fontId="8" fillId="3" borderId="15" xfId="0" applyFont="1" applyFill="1" applyBorder="1" applyAlignment="1">
      <alignment horizontal="center" vertical="center"/>
    </xf>
    <xf numFmtId="0" fontId="15" fillId="3" borderId="5" xfId="0" applyFont="1" applyFill="1" applyBorder="1" applyAlignment="1">
      <alignment horizontal="center" vertical="center"/>
    </xf>
    <xf numFmtId="0" fontId="15" fillId="3" borderId="0" xfId="0" applyFont="1" applyFill="1" applyBorder="1" applyAlignment="1">
      <alignment horizontal="center" vertical="center"/>
    </xf>
    <xf numFmtId="0" fontId="15" fillId="3" borderId="6" xfId="0" applyFont="1" applyFill="1" applyBorder="1" applyAlignment="1">
      <alignment horizontal="center" vertical="center"/>
    </xf>
    <xf numFmtId="0" fontId="15" fillId="3" borderId="49" xfId="0" applyFont="1" applyFill="1" applyBorder="1" applyAlignment="1">
      <alignment horizontal="center" vertical="center"/>
    </xf>
    <xf numFmtId="49" fontId="8" fillId="3" borderId="5" xfId="0" applyNumberFormat="1" applyFont="1" applyFill="1" applyBorder="1" applyAlignment="1">
      <alignment horizontal="center" vertical="center"/>
    </xf>
    <xf numFmtId="0" fontId="8" fillId="3" borderId="43" xfId="0" applyNumberFormat="1" applyFont="1" applyFill="1" applyBorder="1" applyAlignment="1">
      <alignment horizontal="center" vertical="center"/>
    </xf>
    <xf numFmtId="0" fontId="8" fillId="3" borderId="6" xfId="0" applyNumberFormat="1" applyFont="1" applyFill="1" applyBorder="1" applyAlignment="1">
      <alignment horizontal="center" vertical="center"/>
    </xf>
    <xf numFmtId="0" fontId="8" fillId="3" borderId="57" xfId="0" applyNumberFormat="1" applyFont="1" applyFill="1" applyBorder="1" applyAlignment="1">
      <alignment horizontal="center" vertical="center"/>
    </xf>
    <xf numFmtId="49" fontId="8" fillId="3" borderId="2" xfId="0" applyNumberFormat="1" applyFont="1" applyFill="1" applyBorder="1" applyAlignment="1">
      <alignment horizontal="center" vertical="center"/>
    </xf>
    <xf numFmtId="0" fontId="8" fillId="3" borderId="9" xfId="0" applyNumberFormat="1" applyFont="1" applyFill="1" applyBorder="1" applyAlignment="1">
      <alignment horizontal="center" vertical="center"/>
    </xf>
    <xf numFmtId="0" fontId="20" fillId="2" borderId="0" xfId="0" applyFont="1" applyFill="1" applyAlignment="1">
      <alignment vertical="center"/>
    </xf>
    <xf numFmtId="0" fontId="20" fillId="2" borderId="7" xfId="0" applyFont="1" applyFill="1" applyBorder="1" applyAlignment="1">
      <alignment vertical="center"/>
    </xf>
    <xf numFmtId="0" fontId="9" fillId="3" borderId="2" xfId="0" applyFont="1" applyFill="1" applyBorder="1" applyAlignment="1">
      <alignment horizontal="center" vertical="center" wrapText="1"/>
    </xf>
    <xf numFmtId="187" fontId="18" fillId="0" borderId="20" xfId="0" applyNumberFormat="1" applyFont="1" applyBorder="1" applyAlignment="1">
      <alignment horizontal="right" vertical="center"/>
    </xf>
    <xf numFmtId="187" fontId="26" fillId="0" borderId="20" xfId="0" applyNumberFormat="1" applyFont="1" applyBorder="1" applyAlignment="1">
      <alignment horizontal="right" vertical="center"/>
    </xf>
    <xf numFmtId="179" fontId="18" fillId="0" borderId="25" xfId="0" applyNumberFormat="1" applyFont="1" applyBorder="1" applyAlignment="1">
      <alignment horizontal="right" vertical="center"/>
    </xf>
    <xf numFmtId="179" fontId="18" fillId="0" borderId="56" xfId="0" applyNumberFormat="1" applyFont="1" applyBorder="1" applyAlignment="1">
      <alignment horizontal="right" vertical="center"/>
    </xf>
    <xf numFmtId="0" fontId="9" fillId="3" borderId="66" xfId="0" applyFont="1" applyFill="1" applyBorder="1" applyAlignment="1">
      <alignment horizontal="center" vertical="center"/>
    </xf>
    <xf numFmtId="187" fontId="18" fillId="0" borderId="19" xfId="0" applyNumberFormat="1" applyFont="1" applyBorder="1" applyAlignment="1">
      <alignment horizontal="right" vertical="center"/>
    </xf>
    <xf numFmtId="187" fontId="18" fillId="0" borderId="17" xfId="0" applyNumberFormat="1" applyFont="1" applyBorder="1" applyAlignment="1">
      <alignment horizontal="right" vertical="center"/>
    </xf>
    <xf numFmtId="187" fontId="26" fillId="0" borderId="17" xfId="0" applyNumberFormat="1" applyFont="1" applyBorder="1" applyAlignment="1">
      <alignment horizontal="right" vertical="center"/>
    </xf>
    <xf numFmtId="179" fontId="18" fillId="0" borderId="7" xfId="0" applyNumberFormat="1" applyFont="1" applyBorder="1" applyAlignment="1">
      <alignment horizontal="right" vertical="center"/>
    </xf>
    <xf numFmtId="179" fontId="18" fillId="0" borderId="8" xfId="0" applyNumberFormat="1" applyFont="1" applyBorder="1" applyAlignment="1">
      <alignment horizontal="right" vertical="center"/>
    </xf>
    <xf numFmtId="187" fontId="18" fillId="0" borderId="1" xfId="0" applyNumberFormat="1" applyFont="1" applyBorder="1" applyAlignment="1">
      <alignment horizontal="right" vertical="center"/>
    </xf>
    <xf numFmtId="187" fontId="26" fillId="0" borderId="21" xfId="0" applyNumberFormat="1" applyFont="1" applyBorder="1" applyAlignment="1">
      <alignment horizontal="right" vertical="center"/>
    </xf>
    <xf numFmtId="187" fontId="26" fillId="0" borderId="54" xfId="0" applyNumberFormat="1" applyFont="1" applyBorder="1" applyAlignment="1">
      <alignment horizontal="right" vertical="center"/>
    </xf>
    <xf numFmtId="179" fontId="18" fillId="0" borderId="21" xfId="0" applyNumberFormat="1" applyFont="1" applyBorder="1" applyAlignment="1">
      <alignment horizontal="right" vertical="center"/>
    </xf>
    <xf numFmtId="179" fontId="18" fillId="0" borderId="54" xfId="0" applyNumberFormat="1" applyFont="1" applyBorder="1" applyAlignment="1">
      <alignment horizontal="right" vertical="center"/>
    </xf>
    <xf numFmtId="179" fontId="18" fillId="0" borderId="6" xfId="0" applyNumberFormat="1" applyFont="1" applyBorder="1" applyAlignment="1">
      <alignment horizontal="right" vertical="center"/>
    </xf>
    <xf numFmtId="0" fontId="24" fillId="3" borderId="1" xfId="0" applyFont="1" applyFill="1" applyBorder="1" applyAlignment="1">
      <alignment horizontal="center" vertical="center"/>
    </xf>
    <xf numFmtId="0" fontId="24" fillId="3" borderId="21" xfId="0" applyFont="1" applyFill="1" applyBorder="1" applyAlignment="1">
      <alignment horizontal="center" vertical="center"/>
    </xf>
    <xf numFmtId="0" fontId="9" fillId="3" borderId="72"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9" fillId="3" borderId="25" xfId="0" applyFont="1" applyFill="1" applyBorder="1" applyAlignment="1">
      <alignment horizontal="center" vertical="center" wrapText="1"/>
    </xf>
    <xf numFmtId="179" fontId="18" fillId="0" borderId="18" xfId="0" applyNumberFormat="1" applyFont="1" applyBorder="1" applyAlignment="1">
      <alignment horizontal="right" vertical="center"/>
    </xf>
    <xf numFmtId="179" fontId="18" fillId="0" borderId="52" xfId="0" applyNumberFormat="1" applyFont="1" applyBorder="1" applyAlignment="1">
      <alignment horizontal="right" vertical="center"/>
    </xf>
    <xf numFmtId="185" fontId="18" fillId="0" borderId="25" xfId="2" applyNumberFormat="1" applyFont="1" applyBorder="1" applyAlignment="1">
      <alignment horizontal="right" vertical="center"/>
    </xf>
    <xf numFmtId="185" fontId="18" fillId="0" borderId="56" xfId="2" applyNumberFormat="1" applyFont="1" applyBorder="1" applyAlignment="1">
      <alignment horizontal="right" vertical="center"/>
    </xf>
    <xf numFmtId="187" fontId="18" fillId="0" borderId="18" xfId="0" applyNumberFormat="1" applyFont="1" applyBorder="1" applyAlignment="1">
      <alignment horizontal="right" vertical="center"/>
    </xf>
    <xf numFmtId="185" fontId="18" fillId="0" borderId="66" xfId="2" applyNumberFormat="1" applyFont="1" applyBorder="1" applyAlignment="1">
      <alignment horizontal="right" vertical="center"/>
    </xf>
    <xf numFmtId="185" fontId="18" fillId="0" borderId="52" xfId="2" applyNumberFormat="1" applyFont="1" applyBorder="1" applyAlignment="1">
      <alignment horizontal="right" vertical="center"/>
    </xf>
    <xf numFmtId="187" fontId="26" fillId="0" borderId="1" xfId="0" applyNumberFormat="1" applyFont="1" applyBorder="1" applyAlignment="1">
      <alignment horizontal="right" vertical="center"/>
    </xf>
    <xf numFmtId="185" fontId="18" fillId="0" borderId="21" xfId="2" applyNumberFormat="1" applyFont="1" applyBorder="1" applyAlignment="1">
      <alignment horizontal="right" vertical="center"/>
    </xf>
    <xf numFmtId="185" fontId="18" fillId="0" borderId="54" xfId="2" applyNumberFormat="1" applyFont="1" applyBorder="1" applyAlignment="1">
      <alignment horizontal="right" vertical="center"/>
    </xf>
    <xf numFmtId="0" fontId="15" fillId="3" borderId="21" xfId="0" applyFont="1" applyFill="1" applyBorder="1" applyAlignment="1">
      <alignment horizontal="distributed" vertical="center" wrapText="1" justifyLastLine="1"/>
    </xf>
    <xf numFmtId="0" fontId="15" fillId="3" borderId="53" xfId="0" applyFont="1" applyFill="1" applyBorder="1" applyAlignment="1">
      <alignment horizontal="distributed" vertical="center" wrapText="1" justifyLastLine="1"/>
    </xf>
    <xf numFmtId="0" fontId="15" fillId="3" borderId="25" xfId="0" applyFont="1" applyFill="1" applyBorder="1" applyAlignment="1">
      <alignment horizontal="distributed" vertical="center" wrapText="1" justifyLastLine="1"/>
    </xf>
    <xf numFmtId="0" fontId="15" fillId="3" borderId="55" xfId="0" applyFont="1" applyFill="1" applyBorder="1" applyAlignment="1">
      <alignment horizontal="distributed" vertical="center" wrapText="1" justifyLastLine="1"/>
    </xf>
    <xf numFmtId="0" fontId="9" fillId="3" borderId="7" xfId="0" applyFont="1" applyFill="1" applyBorder="1" applyAlignment="1">
      <alignment horizontal="center" vertical="center"/>
    </xf>
    <xf numFmtId="0" fontId="9" fillId="3" borderId="21" xfId="0" applyFont="1" applyFill="1" applyBorder="1" applyAlignment="1">
      <alignment horizontal="distributed" vertical="center" justifyLastLine="1"/>
    </xf>
    <xf numFmtId="0" fontId="9" fillId="3" borderId="60" xfId="0" applyFont="1" applyFill="1" applyBorder="1" applyAlignment="1">
      <alignment horizontal="distributed" vertical="center" justifyLastLine="1"/>
    </xf>
    <xf numFmtId="0" fontId="9" fillId="3" borderId="53" xfId="0" applyFont="1" applyFill="1" applyBorder="1" applyAlignment="1">
      <alignment horizontal="distributed" vertical="center" justifyLastLine="1"/>
    </xf>
    <xf numFmtId="0" fontId="8" fillId="3" borderId="11" xfId="0" applyFont="1" applyFill="1" applyBorder="1" applyAlignment="1">
      <alignment horizontal="distributed" vertical="center" wrapText="1" justifyLastLine="1"/>
    </xf>
    <xf numFmtId="0" fontId="8" fillId="3" borderId="44" xfId="0" applyFont="1" applyFill="1" applyBorder="1" applyAlignment="1">
      <alignment horizontal="distributed" vertical="center" wrapText="1" justifyLastLine="1"/>
    </xf>
    <xf numFmtId="0" fontId="15" fillId="3" borderId="21" xfId="0" applyFont="1" applyFill="1" applyBorder="1" applyAlignment="1">
      <alignment horizontal="distributed" vertical="center" justifyLastLine="1"/>
    </xf>
    <xf numFmtId="0" fontId="15" fillId="3" borderId="53" xfId="0" applyFont="1" applyFill="1" applyBorder="1" applyAlignment="1">
      <alignment horizontal="distributed" vertical="center" justifyLastLine="1"/>
    </xf>
    <xf numFmtId="0" fontId="24" fillId="3" borderId="25" xfId="0" applyFont="1" applyFill="1" applyBorder="1" applyAlignment="1">
      <alignment horizontal="center" vertical="center"/>
    </xf>
    <xf numFmtId="0" fontId="24" fillId="3" borderId="27" xfId="0" applyFont="1" applyFill="1" applyBorder="1" applyAlignment="1">
      <alignment horizontal="center" vertical="center"/>
    </xf>
    <xf numFmtId="0" fontId="24" fillId="3" borderId="55" xfId="0" applyFont="1" applyFill="1" applyBorder="1" applyAlignment="1">
      <alignment horizontal="center" vertical="center"/>
    </xf>
    <xf numFmtId="0" fontId="9" fillId="3" borderId="18" xfId="0" applyFont="1" applyFill="1" applyBorder="1" applyAlignment="1">
      <alignment horizontal="distributed" vertical="center" justifyLastLine="1"/>
    </xf>
    <xf numFmtId="0" fontId="9" fillId="3" borderId="66" xfId="0" applyFont="1" applyFill="1" applyBorder="1" applyAlignment="1">
      <alignment horizontal="distributed" vertical="center" justifyLastLine="1"/>
    </xf>
    <xf numFmtId="0" fontId="9" fillId="3" borderId="51" xfId="0" applyFont="1" applyFill="1" applyBorder="1" applyAlignment="1">
      <alignment horizontal="distributed" vertical="center" justifyLastLine="1"/>
    </xf>
    <xf numFmtId="0" fontId="9" fillId="3" borderId="27" xfId="0" applyFont="1" applyFill="1" applyBorder="1" applyAlignment="1">
      <alignment horizontal="center" vertical="center" wrapText="1"/>
    </xf>
    <xf numFmtId="0" fontId="9" fillId="3" borderId="60" xfId="0" applyFont="1" applyFill="1" applyBorder="1" applyAlignment="1">
      <alignment horizontal="center" vertical="center"/>
    </xf>
    <xf numFmtId="0" fontId="9" fillId="3" borderId="27" xfId="0" applyFont="1" applyFill="1" applyBorder="1" applyAlignment="1">
      <alignment horizontal="center" vertical="center"/>
    </xf>
    <xf numFmtId="0" fontId="9" fillId="3" borderId="55" xfId="0" applyFont="1" applyFill="1" applyBorder="1" applyAlignment="1">
      <alignment horizontal="center" vertical="center"/>
    </xf>
    <xf numFmtId="0" fontId="9" fillId="3" borderId="25" xfId="0" applyFont="1" applyFill="1" applyBorder="1" applyAlignment="1">
      <alignment horizontal="center" vertical="center" shrinkToFit="1"/>
    </xf>
    <xf numFmtId="0" fontId="9" fillId="3" borderId="56" xfId="0" applyFont="1" applyFill="1" applyBorder="1" applyAlignment="1">
      <alignment horizontal="center" vertical="center" shrinkToFit="1"/>
    </xf>
    <xf numFmtId="183" fontId="18" fillId="0" borderId="18" xfId="0" applyNumberFormat="1" applyFont="1" applyBorder="1" applyAlignment="1">
      <alignment horizontal="right" vertical="center"/>
    </xf>
    <xf numFmtId="183" fontId="18" fillId="0" borderId="52" xfId="0" applyNumberFormat="1" applyFont="1" applyBorder="1" applyAlignment="1">
      <alignment horizontal="right" vertical="center"/>
    </xf>
    <xf numFmtId="183" fontId="18" fillId="0" borderId="21" xfId="0" applyNumberFormat="1" applyFont="1" applyBorder="1" applyAlignment="1">
      <alignment horizontal="right" vertical="center"/>
    </xf>
    <xf numFmtId="183" fontId="18" fillId="0" borderId="54" xfId="0" applyNumberFormat="1" applyFont="1" applyBorder="1" applyAlignment="1">
      <alignment horizontal="right" vertical="center"/>
    </xf>
    <xf numFmtId="183" fontId="18" fillId="0" borderId="25" xfId="0" applyNumberFormat="1" applyFont="1" applyBorder="1" applyAlignment="1">
      <alignment horizontal="right" vertical="center"/>
    </xf>
    <xf numFmtId="183" fontId="18" fillId="0" borderId="56" xfId="0" applyNumberFormat="1" applyFont="1" applyBorder="1" applyAlignment="1">
      <alignment horizontal="right" vertical="center"/>
    </xf>
    <xf numFmtId="0" fontId="25" fillId="3" borderId="25" xfId="0" applyFont="1" applyFill="1" applyBorder="1" applyAlignment="1">
      <alignment horizontal="center" vertical="center" shrinkToFit="1"/>
    </xf>
    <xf numFmtId="0" fontId="25" fillId="3" borderId="56" xfId="0" applyFont="1" applyFill="1" applyBorder="1" applyAlignment="1">
      <alignment horizontal="center" vertical="center" shrinkToFit="1"/>
    </xf>
    <xf numFmtId="183" fontId="26" fillId="0" borderId="18" xfId="0" applyNumberFormat="1" applyFont="1" applyFill="1" applyBorder="1" applyAlignment="1">
      <alignment horizontal="right" vertical="center"/>
    </xf>
    <xf numFmtId="183" fontId="26" fillId="0" borderId="52" xfId="0" applyNumberFormat="1" applyFont="1" applyFill="1" applyBorder="1" applyAlignment="1">
      <alignment horizontal="right" vertical="center"/>
    </xf>
    <xf numFmtId="183" fontId="26" fillId="0" borderId="21" xfId="0" applyNumberFormat="1" applyFont="1" applyFill="1" applyBorder="1" applyAlignment="1">
      <alignment horizontal="right" vertical="center"/>
    </xf>
    <xf numFmtId="183" fontId="26" fillId="0" borderId="54" xfId="0" applyNumberFormat="1" applyFont="1" applyFill="1" applyBorder="1" applyAlignment="1">
      <alignment horizontal="right" vertical="center"/>
    </xf>
    <xf numFmtId="183" fontId="26" fillId="0" borderId="25" xfId="0" applyNumberFormat="1" applyFont="1" applyFill="1" applyBorder="1" applyAlignment="1">
      <alignment horizontal="right" vertical="center"/>
    </xf>
    <xf numFmtId="183" fontId="26" fillId="0" borderId="56" xfId="0" applyNumberFormat="1" applyFont="1" applyFill="1" applyBorder="1" applyAlignment="1">
      <alignment horizontal="right" vertical="center"/>
    </xf>
    <xf numFmtId="183" fontId="26" fillId="0" borderId="18" xfId="0" applyNumberFormat="1" applyFont="1" applyBorder="1" applyAlignment="1">
      <alignment horizontal="right" vertical="center"/>
    </xf>
    <xf numFmtId="183" fontId="26" fillId="0" borderId="52" xfId="0" applyNumberFormat="1" applyFont="1" applyBorder="1" applyAlignment="1">
      <alignment horizontal="right" vertical="center"/>
    </xf>
    <xf numFmtId="0" fontId="0" fillId="0" borderId="0" xfId="0" applyFill="1" applyAlignment="1">
      <alignment horizontal="left" vertical="center"/>
    </xf>
    <xf numFmtId="0" fontId="0" fillId="0" borderId="7" xfId="0" applyFill="1" applyBorder="1" applyAlignment="1">
      <alignment horizontal="left" vertical="center"/>
    </xf>
    <xf numFmtId="0" fontId="9" fillId="6" borderId="25" xfId="0" applyFont="1" applyFill="1" applyBorder="1" applyAlignment="1">
      <alignment horizontal="center" vertical="center" shrinkToFit="1"/>
    </xf>
    <xf numFmtId="0" fontId="9" fillId="6" borderId="27" xfId="0" applyFont="1" applyFill="1" applyBorder="1" applyAlignment="1">
      <alignment horizontal="center" vertical="center" shrinkToFit="1"/>
    </xf>
    <xf numFmtId="0" fontId="9" fillId="6" borderId="55" xfId="0" applyFont="1" applyFill="1" applyBorder="1" applyAlignment="1">
      <alignment horizontal="center" vertical="center" shrinkToFit="1"/>
    </xf>
    <xf numFmtId="179" fontId="18" fillId="0" borderId="17" xfId="0" applyNumberFormat="1" applyFont="1" applyBorder="1" applyAlignment="1">
      <alignment horizontal="right" vertical="center"/>
    </xf>
    <xf numFmtId="179" fontId="18" fillId="5" borderId="21" xfId="0" applyNumberFormat="1" applyFont="1" applyFill="1" applyBorder="1" applyAlignment="1">
      <alignment horizontal="right" vertical="center"/>
    </xf>
    <xf numFmtId="179" fontId="18" fillId="5" borderId="54" xfId="0" applyNumberFormat="1" applyFont="1" applyFill="1" applyBorder="1" applyAlignment="1">
      <alignment horizontal="right" vertical="center"/>
    </xf>
    <xf numFmtId="179" fontId="18" fillId="5" borderId="2" xfId="0" applyNumberFormat="1" applyFont="1" applyFill="1" applyBorder="1" applyAlignment="1">
      <alignment horizontal="right" vertical="center"/>
    </xf>
    <xf numFmtId="179" fontId="18" fillId="5" borderId="4" xfId="0" applyNumberFormat="1" applyFont="1" applyFill="1" applyBorder="1" applyAlignment="1">
      <alignment horizontal="right" vertical="center"/>
    </xf>
    <xf numFmtId="183" fontId="18" fillId="0" borderId="84" xfId="0" applyNumberFormat="1" applyFont="1" applyFill="1" applyBorder="1" applyAlignment="1">
      <alignment horizontal="right" vertical="center"/>
    </xf>
    <xf numFmtId="183" fontId="18" fillId="0" borderId="52" xfId="0" applyNumberFormat="1" applyFont="1" applyFill="1" applyBorder="1" applyAlignment="1">
      <alignment horizontal="right" vertical="center"/>
    </xf>
    <xf numFmtId="183" fontId="18" fillId="0" borderId="83" xfId="0" applyNumberFormat="1" applyFont="1" applyFill="1" applyBorder="1" applyAlignment="1">
      <alignment horizontal="right" vertical="center"/>
    </xf>
    <xf numFmtId="183" fontId="18" fillId="0" borderId="54" xfId="0" applyNumberFormat="1" applyFont="1" applyFill="1" applyBorder="1" applyAlignment="1">
      <alignment horizontal="right" vertical="center"/>
    </xf>
    <xf numFmtId="0" fontId="9" fillId="6" borderId="56" xfId="0" applyFont="1" applyFill="1" applyBorder="1" applyAlignment="1">
      <alignment horizontal="center" vertical="center" shrinkToFit="1"/>
    </xf>
    <xf numFmtId="0" fontId="21" fillId="0" borderId="0" xfId="0" applyFont="1" applyFill="1" applyAlignment="1">
      <alignment horizontal="center" vertical="center" wrapText="1"/>
    </xf>
    <xf numFmtId="177" fontId="28" fillId="4" borderId="7" xfId="0" applyNumberFormat="1" applyFont="1" applyFill="1" applyBorder="1" applyAlignment="1">
      <alignment horizontal="center" vertical="center"/>
    </xf>
    <xf numFmtId="179" fontId="18" fillId="5" borderId="18" xfId="0" applyNumberFormat="1" applyFont="1" applyFill="1" applyBorder="1" applyAlignment="1">
      <alignment horizontal="right" vertical="center"/>
    </xf>
    <xf numFmtId="179" fontId="18" fillId="5" borderId="52" xfId="0" applyNumberFormat="1" applyFont="1" applyFill="1" applyBorder="1" applyAlignment="1">
      <alignment horizontal="right" vertical="center"/>
    </xf>
    <xf numFmtId="183" fontId="18" fillId="5" borderId="18" xfId="0" applyNumberFormat="1" applyFont="1" applyFill="1" applyBorder="1" applyAlignment="1">
      <alignment horizontal="right" vertical="center"/>
    </xf>
    <xf numFmtId="183" fontId="18" fillId="5" borderId="52" xfId="0" applyNumberFormat="1" applyFont="1" applyFill="1" applyBorder="1" applyAlignment="1">
      <alignment horizontal="right" vertical="center"/>
    </xf>
    <xf numFmtId="183" fontId="18" fillId="5" borderId="17" xfId="0" applyNumberFormat="1" applyFont="1" applyFill="1" applyBorder="1" applyAlignment="1">
      <alignment horizontal="right" vertical="center"/>
    </xf>
    <xf numFmtId="183" fontId="18" fillId="5" borderId="1" xfId="0" applyNumberFormat="1" applyFont="1" applyFill="1" applyBorder="1" applyAlignment="1">
      <alignment horizontal="right" vertical="center"/>
    </xf>
    <xf numFmtId="183" fontId="18" fillId="5" borderId="11" xfId="0" applyNumberFormat="1" applyFont="1" applyFill="1" applyBorder="1" applyAlignment="1">
      <alignment horizontal="right" vertical="center"/>
    </xf>
    <xf numFmtId="179" fontId="26" fillId="0" borderId="18" xfId="0" applyNumberFormat="1" applyFont="1" applyFill="1" applyBorder="1" applyAlignment="1">
      <alignment horizontal="right" vertical="center"/>
    </xf>
    <xf numFmtId="179" fontId="26" fillId="0" borderId="52" xfId="0" applyNumberFormat="1" applyFont="1" applyFill="1" applyBorder="1" applyAlignment="1">
      <alignment horizontal="right" vertical="center"/>
    </xf>
    <xf numFmtId="179" fontId="26" fillId="0" borderId="21" xfId="0" applyNumberFormat="1" applyFont="1" applyFill="1" applyBorder="1" applyAlignment="1">
      <alignment horizontal="right" vertical="center"/>
    </xf>
    <xf numFmtId="179" fontId="26" fillId="0" borderId="54" xfId="0" applyNumberFormat="1" applyFont="1" applyFill="1" applyBorder="1" applyAlignment="1">
      <alignment horizontal="right" vertical="center"/>
    </xf>
    <xf numFmtId="179" fontId="26" fillId="0" borderId="25" xfId="0" applyNumberFormat="1" applyFont="1" applyFill="1" applyBorder="1" applyAlignment="1">
      <alignment horizontal="right" vertical="center"/>
    </xf>
    <xf numFmtId="179" fontId="26" fillId="0" borderId="56" xfId="0" applyNumberFormat="1" applyFont="1" applyFill="1" applyBorder="1" applyAlignment="1">
      <alignment horizontal="right" vertical="center"/>
    </xf>
    <xf numFmtId="179" fontId="26" fillId="0" borderId="18" xfId="0" applyNumberFormat="1" applyFont="1" applyBorder="1" applyAlignment="1">
      <alignment horizontal="right" vertical="center"/>
    </xf>
    <xf numFmtId="179" fontId="26" fillId="0" borderId="52" xfId="0" applyNumberFormat="1" applyFont="1" applyBorder="1" applyAlignment="1">
      <alignment horizontal="right" vertical="center"/>
    </xf>
    <xf numFmtId="179" fontId="18" fillId="5" borderId="17" xfId="0" applyNumberFormat="1" applyFont="1" applyFill="1" applyBorder="1" applyAlignment="1">
      <alignment horizontal="right" vertical="center"/>
    </xf>
    <xf numFmtId="183" fontId="18" fillId="0" borderId="17" xfId="0" applyNumberFormat="1" applyFont="1" applyBorder="1" applyAlignment="1">
      <alignment horizontal="right" vertical="center"/>
    </xf>
    <xf numFmtId="183" fontId="18" fillId="0" borderId="10" xfId="0" applyNumberFormat="1" applyFont="1" applyFill="1" applyBorder="1" applyAlignment="1">
      <alignment horizontal="right" vertical="center"/>
    </xf>
    <xf numFmtId="183" fontId="18" fillId="0" borderId="11" xfId="0" applyNumberFormat="1" applyFont="1" applyFill="1" applyBorder="1" applyAlignment="1">
      <alignment horizontal="right" vertical="center"/>
    </xf>
    <xf numFmtId="183" fontId="18" fillId="0" borderId="1" xfId="0" applyNumberFormat="1" applyFont="1" applyBorder="1" applyAlignment="1">
      <alignment horizontal="right" vertical="center"/>
    </xf>
    <xf numFmtId="183" fontId="18" fillId="0" borderId="11" xfId="0" applyNumberFormat="1" applyFont="1" applyBorder="1" applyAlignment="1">
      <alignment horizontal="right" vertical="center"/>
    </xf>
    <xf numFmtId="183" fontId="18" fillId="0" borderId="22" xfId="0" applyNumberFormat="1" applyFont="1" applyFill="1" applyBorder="1" applyAlignment="1">
      <alignment horizontal="right" vertical="center"/>
    </xf>
    <xf numFmtId="183" fontId="18" fillId="0" borderId="1" xfId="0" applyNumberFormat="1" applyFont="1" applyFill="1" applyBorder="1" applyAlignment="1">
      <alignment horizontal="right" vertical="center"/>
    </xf>
    <xf numFmtId="183" fontId="18" fillId="0" borderId="19" xfId="0" applyNumberFormat="1" applyFont="1" applyFill="1" applyBorder="1" applyAlignment="1">
      <alignment horizontal="right" vertical="center"/>
    </xf>
    <xf numFmtId="183" fontId="18" fillId="0" borderId="17" xfId="0" applyNumberFormat="1" applyFont="1" applyFill="1" applyBorder="1" applyAlignment="1">
      <alignment horizontal="right" vertical="center"/>
    </xf>
    <xf numFmtId="183" fontId="18" fillId="5" borderId="21" xfId="0" applyNumberFormat="1" applyFont="1" applyFill="1" applyBorder="1" applyAlignment="1">
      <alignment horizontal="right" vertical="center"/>
    </xf>
    <xf numFmtId="183" fontId="18" fillId="5" borderId="54" xfId="0" applyNumberFormat="1" applyFont="1" applyFill="1" applyBorder="1" applyAlignment="1">
      <alignment horizontal="right" vertical="center"/>
    </xf>
    <xf numFmtId="0" fontId="0" fillId="0" borderId="0" xfId="0" applyFill="1" applyBorder="1" applyAlignment="1">
      <alignment horizontal="left" vertical="center"/>
    </xf>
    <xf numFmtId="0" fontId="9" fillId="6" borderId="18" xfId="0" applyFont="1" applyFill="1" applyBorder="1" applyAlignment="1">
      <alignment horizontal="center" vertical="center" shrinkToFit="1"/>
    </xf>
    <xf numFmtId="0" fontId="9" fillId="6" borderId="66" xfId="0" applyFont="1" applyFill="1" applyBorder="1" applyAlignment="1">
      <alignment horizontal="center" vertical="center" shrinkToFit="1"/>
    </xf>
    <xf numFmtId="0" fontId="9" fillId="6" borderId="51" xfId="0" applyFont="1" applyFill="1" applyBorder="1" applyAlignment="1">
      <alignment horizontal="center" vertical="center" shrinkToFit="1"/>
    </xf>
    <xf numFmtId="0" fontId="9" fillId="6" borderId="2" xfId="0" applyFont="1" applyFill="1" applyBorder="1" applyAlignment="1">
      <alignment horizontal="center" vertical="center" shrinkToFit="1"/>
    </xf>
    <xf numFmtId="0" fontId="9" fillId="6" borderId="3" xfId="0" applyFont="1" applyFill="1" applyBorder="1" applyAlignment="1">
      <alignment horizontal="center" vertical="center" shrinkToFit="1"/>
    </xf>
    <xf numFmtId="0" fontId="9" fillId="6" borderId="9" xfId="0" applyFont="1" applyFill="1" applyBorder="1" applyAlignment="1">
      <alignment horizontal="center" vertical="center" shrinkToFit="1"/>
    </xf>
    <xf numFmtId="0" fontId="9" fillId="6" borderId="21" xfId="0" applyFont="1" applyFill="1" applyBorder="1" applyAlignment="1">
      <alignment horizontal="center" vertical="center" shrinkToFit="1"/>
    </xf>
    <xf numFmtId="0" fontId="9" fillId="6" borderId="60" xfId="0" applyFont="1" applyFill="1" applyBorder="1" applyAlignment="1">
      <alignment horizontal="center" vertical="center" shrinkToFit="1"/>
    </xf>
    <xf numFmtId="0" fontId="9" fillId="6" borderId="53" xfId="0" applyFont="1" applyFill="1" applyBorder="1" applyAlignment="1">
      <alignment horizontal="center" vertical="center" shrinkToFit="1"/>
    </xf>
    <xf numFmtId="183" fontId="18" fillId="0" borderId="21" xfId="0" applyNumberFormat="1" applyFont="1" applyFill="1" applyBorder="1" applyAlignment="1">
      <alignment horizontal="right" vertical="center"/>
    </xf>
    <xf numFmtId="183" fontId="18" fillId="0" borderId="25" xfId="0" applyNumberFormat="1" applyFont="1" applyFill="1" applyBorder="1" applyAlignment="1">
      <alignment horizontal="right" vertical="center"/>
    </xf>
    <xf numFmtId="183" fontId="18" fillId="0" borderId="56" xfId="0" applyNumberFormat="1" applyFont="1" applyFill="1" applyBorder="1" applyAlignment="1">
      <alignment horizontal="right" vertical="center"/>
    </xf>
    <xf numFmtId="0" fontId="9" fillId="6" borderId="72" xfId="0" applyFont="1" applyFill="1" applyBorder="1" applyAlignment="1">
      <alignment horizontal="center" vertical="center" shrinkToFit="1"/>
    </xf>
    <xf numFmtId="183" fontId="18" fillId="5" borderId="60" xfId="0" applyNumberFormat="1" applyFont="1" applyFill="1" applyBorder="1" applyAlignment="1">
      <alignment horizontal="right" vertical="center"/>
    </xf>
    <xf numFmtId="183" fontId="18" fillId="5" borderId="25" xfId="0" applyNumberFormat="1" applyFont="1" applyFill="1" applyBorder="1" applyAlignment="1">
      <alignment horizontal="right" vertical="center"/>
    </xf>
    <xf numFmtId="183" fontId="18" fillId="5" borderId="27" xfId="0" applyNumberFormat="1" applyFont="1" applyFill="1" applyBorder="1" applyAlignment="1">
      <alignment horizontal="right" vertical="center"/>
    </xf>
    <xf numFmtId="183" fontId="18" fillId="5" borderId="56" xfId="0" applyNumberFormat="1" applyFont="1" applyFill="1" applyBorder="1" applyAlignment="1">
      <alignment horizontal="right" vertical="center"/>
    </xf>
    <xf numFmtId="0" fontId="9" fillId="6" borderId="5" xfId="0" applyFont="1" applyFill="1" applyBorder="1" applyAlignment="1">
      <alignment horizontal="center" vertical="center" shrinkToFit="1"/>
    </xf>
    <xf numFmtId="0" fontId="9" fillId="6" borderId="0" xfId="0" applyFont="1" applyFill="1" applyBorder="1" applyAlignment="1">
      <alignment horizontal="center" vertical="center" shrinkToFit="1"/>
    </xf>
    <xf numFmtId="0" fontId="9" fillId="6" borderId="43" xfId="0" applyFont="1" applyFill="1" applyBorder="1" applyAlignment="1">
      <alignment horizontal="center" vertical="center" shrinkToFit="1"/>
    </xf>
    <xf numFmtId="179" fontId="18" fillId="0" borderId="2" xfId="0" applyNumberFormat="1" applyFont="1" applyBorder="1" applyAlignment="1">
      <alignment horizontal="right" vertical="center"/>
    </xf>
    <xf numFmtId="179" fontId="18" fillId="0" borderId="4" xfId="0" applyNumberFormat="1" applyFont="1" applyBorder="1" applyAlignment="1">
      <alignment horizontal="right" vertical="center"/>
    </xf>
    <xf numFmtId="0" fontId="0" fillId="0" borderId="0" xfId="0" applyAlignment="1">
      <alignment vertical="center"/>
    </xf>
    <xf numFmtId="0" fontId="0" fillId="0" borderId="7" xfId="0" applyBorder="1" applyAlignment="1">
      <alignment vertical="center"/>
    </xf>
    <xf numFmtId="0" fontId="9" fillId="3" borderId="28" xfId="0" applyFont="1" applyFill="1" applyBorder="1" applyAlignment="1">
      <alignment horizontal="left" vertical="center" indent="1" shrinkToFit="1"/>
    </xf>
    <xf numFmtId="0" fontId="9" fillId="3" borderId="29" xfId="0" applyFont="1" applyFill="1" applyBorder="1" applyAlignment="1">
      <alignment horizontal="left" vertical="center" indent="1" shrinkToFit="1"/>
    </xf>
    <xf numFmtId="183" fontId="18" fillId="0" borderId="84" xfId="0" applyNumberFormat="1" applyFont="1" applyBorder="1" applyAlignment="1">
      <alignment horizontal="right" vertical="center"/>
    </xf>
    <xf numFmtId="183" fontId="18" fillId="0" borderId="18" xfId="0" applyNumberFormat="1" applyFont="1" applyFill="1" applyBorder="1" applyAlignment="1">
      <alignment horizontal="right" vertical="center"/>
    </xf>
    <xf numFmtId="0" fontId="9" fillId="3" borderId="17" xfId="0" applyFont="1" applyFill="1" applyBorder="1" applyAlignment="1">
      <alignment horizontal="center" vertical="center"/>
    </xf>
    <xf numFmtId="0" fontId="19" fillId="3" borderId="24" xfId="0" applyFont="1" applyFill="1" applyBorder="1" applyAlignment="1">
      <alignment horizontal="center" vertical="center"/>
    </xf>
    <xf numFmtId="0" fontId="19" fillId="3" borderId="25" xfId="0" applyFont="1" applyFill="1" applyBorder="1" applyAlignment="1">
      <alignment horizontal="center" vertical="center"/>
    </xf>
    <xf numFmtId="0" fontId="19" fillId="3" borderId="79" xfId="0" applyFont="1" applyFill="1" applyBorder="1" applyAlignment="1">
      <alignment horizontal="center" vertical="center"/>
    </xf>
    <xf numFmtId="0" fontId="9" fillId="3" borderId="82" xfId="0" applyFont="1" applyFill="1" applyBorder="1" applyAlignment="1">
      <alignment horizontal="left" vertical="center" shrinkToFit="1"/>
    </xf>
    <xf numFmtId="0" fontId="9" fillId="3" borderId="81" xfId="0" applyFont="1" applyFill="1" applyBorder="1" applyAlignment="1">
      <alignment horizontal="left" vertical="center" shrinkToFit="1"/>
    </xf>
    <xf numFmtId="183" fontId="18" fillId="0" borderId="80" xfId="0" applyNumberFormat="1" applyFont="1" applyBorder="1" applyAlignment="1">
      <alignment horizontal="right" vertical="center"/>
    </xf>
    <xf numFmtId="183" fontId="18" fillId="0" borderId="42" xfId="0" applyNumberFormat="1" applyFont="1" applyBorder="1" applyAlignment="1">
      <alignment horizontal="right" vertical="center"/>
    </xf>
    <xf numFmtId="183" fontId="18" fillId="0" borderId="64" xfId="0" applyNumberFormat="1" applyFont="1" applyFill="1" applyBorder="1" applyAlignment="1">
      <alignment horizontal="right" vertical="center"/>
    </xf>
    <xf numFmtId="183" fontId="18" fillId="0" borderId="42" xfId="0" applyNumberFormat="1" applyFont="1" applyFill="1" applyBorder="1" applyAlignment="1">
      <alignment horizontal="right" vertical="center"/>
    </xf>
    <xf numFmtId="0" fontId="9" fillId="3" borderId="2" xfId="0" applyFont="1" applyFill="1" applyBorder="1" applyAlignment="1">
      <alignment horizontal="left" vertical="center" shrinkToFit="1"/>
    </xf>
    <xf numFmtId="0" fontId="9" fillId="3" borderId="3" xfId="0" applyFont="1" applyFill="1" applyBorder="1" applyAlignment="1">
      <alignment horizontal="left" vertical="center" shrinkToFit="1"/>
    </xf>
    <xf numFmtId="0" fontId="9" fillId="3" borderId="9" xfId="0" applyFont="1" applyFill="1" applyBorder="1" applyAlignment="1">
      <alignment horizontal="left" vertical="center" shrinkToFit="1"/>
    </xf>
    <xf numFmtId="183" fontId="18" fillId="0" borderId="83" xfId="0" applyNumberFormat="1" applyFont="1" applyBorder="1" applyAlignment="1">
      <alignment horizontal="right" vertical="center"/>
    </xf>
    <xf numFmtId="183" fontId="18" fillId="0" borderId="89" xfId="0" applyNumberFormat="1" applyFont="1" applyBorder="1" applyAlignment="1">
      <alignment horizontal="right" vertical="center"/>
    </xf>
    <xf numFmtId="183" fontId="18" fillId="0" borderId="4" xfId="0" applyNumberFormat="1" applyFont="1" applyBorder="1" applyAlignment="1">
      <alignment horizontal="right" vertical="center"/>
    </xf>
    <xf numFmtId="183" fontId="18" fillId="0" borderId="2" xfId="0" applyNumberFormat="1" applyFont="1" applyFill="1" applyBorder="1" applyAlignment="1">
      <alignment horizontal="right" vertical="center"/>
    </xf>
    <xf numFmtId="183" fontId="18" fillId="0" borderId="4" xfId="0" applyNumberFormat="1" applyFont="1" applyFill="1" applyBorder="1" applyAlignment="1">
      <alignment horizontal="right" vertical="center"/>
    </xf>
    <xf numFmtId="0" fontId="9" fillId="3" borderId="78" xfId="0" applyFont="1" applyFill="1" applyBorder="1" applyAlignment="1">
      <alignment horizontal="center" vertical="center"/>
    </xf>
    <xf numFmtId="0" fontId="9" fillId="3" borderId="1" xfId="0" applyFont="1" applyFill="1" applyBorder="1" applyAlignment="1">
      <alignment horizontal="center" vertical="center"/>
    </xf>
    <xf numFmtId="0" fontId="8" fillId="3" borderId="11" xfId="0" applyFont="1" applyFill="1" applyBorder="1" applyAlignment="1">
      <alignment horizontal="center" vertical="center" wrapText="1"/>
    </xf>
  </cellXfs>
  <cellStyles count="11">
    <cellStyle name="パーセント" xfId="2" builtinId="5"/>
    <cellStyle name="パーセント 2" xfId="7" xr:uid="{00000000-0005-0000-0000-000001000000}"/>
    <cellStyle name="パーセント 3" xfId="5" xr:uid="{00000000-0005-0000-0000-000002000000}"/>
    <cellStyle name="パーセント 3 2" xfId="10" xr:uid="{3C910AA7-9081-46DA-BC3F-CADF3ABEFB71}"/>
    <cellStyle name="桁区切り" xfId="1" builtinId="6"/>
    <cellStyle name="桁区切り 3" xfId="4" xr:uid="{00000000-0005-0000-0000-000005000000}"/>
    <cellStyle name="桁区切り 3 2" xfId="9" xr:uid="{C48A7D7E-2F46-460E-AB5B-99FE1312093F}"/>
    <cellStyle name="標準" xfId="0" builtinId="0"/>
    <cellStyle name="標準 2" xfId="6" xr:uid="{00000000-0005-0000-0000-000007000000}"/>
    <cellStyle name="標準 3" xfId="3" xr:uid="{00000000-0005-0000-0000-000008000000}"/>
    <cellStyle name="標準 3 2" xfId="8" xr:uid="{990899DC-C75E-48B3-94FD-39A52DD02531}"/>
  </cellStyles>
  <dxfs count="0"/>
  <tableStyles count="0" defaultTableStyle="TableStyleMedium2" defaultPivotStyle="PivotStyleLight16"/>
  <colors>
    <mruColors>
      <color rgb="FF640266"/>
      <color rgb="FFFFCC00"/>
      <color rgb="FFFFFF66"/>
      <color rgb="FFFFCC99"/>
      <color rgb="FF960000"/>
      <color rgb="FFFF7C80"/>
      <color rgb="FFFFCCFF"/>
      <color rgb="FF590747"/>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3176</xdr:colOff>
      <xdr:row>114</xdr:row>
      <xdr:rowOff>139139</xdr:rowOff>
    </xdr:from>
    <xdr:ext cx="6672356" cy="649784"/>
    <xdr:sp macro="" textlink="">
      <xdr:nvSpPr>
        <xdr:cNvPr id="2" name="テキスト ボックス 1">
          <a:extLst>
            <a:ext uri="{FF2B5EF4-FFF2-40B4-BE49-F238E27FC236}">
              <a16:creationId xmlns:a16="http://schemas.microsoft.com/office/drawing/2014/main" id="{00000000-0008-0000-0800-000002000000}"/>
            </a:ext>
          </a:extLst>
        </xdr:cNvPr>
        <xdr:cNvSpPr txBox="1"/>
      </xdr:nvSpPr>
      <xdr:spPr>
        <a:xfrm>
          <a:off x="3176" y="39404551"/>
          <a:ext cx="6672356" cy="64978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spAutoFit/>
        </a:bodyPr>
        <a:lstStyle/>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（注１）１事案で複数の品目を含んだものがある場合、それぞれに計上するため品目ごとの件数の合計と合計欄の</a:t>
          </a:r>
          <a:endParaRPr kumimoji="1" lang="en-US" altLang="ja-JP" sz="1000">
            <a:latin typeface="ＭＳ ゴシック" panose="020B0609070205080204" pitchFamily="49" charset="-128"/>
            <a:ea typeface="ＭＳ ゴシック" panose="020B0609070205080204" pitchFamily="49" charset="-128"/>
          </a:endParaRPr>
        </a:p>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　　　　件数は一致しません。なお、構成比は品目ごとの件数の合計（のべ件数）をもとに算出しています。</a:t>
          </a:r>
        </a:p>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（注２）各欄に掲げる構成比の合計は、四捨五入の関係で</a:t>
          </a:r>
          <a:r>
            <a:rPr kumimoji="1" lang="en-US" altLang="ja-JP" sz="1000">
              <a:latin typeface="ＭＳ ゴシック" panose="020B0609070205080204" pitchFamily="49" charset="-128"/>
              <a:ea typeface="ＭＳ ゴシック" panose="020B0609070205080204" pitchFamily="49" charset="-128"/>
            </a:rPr>
            <a:t>100</a:t>
          </a:r>
          <a:r>
            <a:rPr kumimoji="1" lang="ja-JP" altLang="en-US" sz="1000">
              <a:latin typeface="ＭＳ ゴシック" panose="020B0609070205080204" pitchFamily="49" charset="-128"/>
              <a:ea typeface="ＭＳ ゴシック" panose="020B0609070205080204" pitchFamily="49" charset="-128"/>
            </a:rPr>
            <a:t>％にならない場合があります。</a:t>
          </a:r>
        </a:p>
      </xdr:txBody>
    </xdr:sp>
    <xdr:clientData/>
  </xdr:oneCellAnchor>
  <xdr:oneCellAnchor>
    <xdr:from>
      <xdr:col>0</xdr:col>
      <xdr:colOff>57150</xdr:colOff>
      <xdr:row>75</xdr:row>
      <xdr:rowOff>99464</xdr:rowOff>
    </xdr:from>
    <xdr:ext cx="6689911" cy="2824712"/>
    <xdr:sp macro="" textlink="">
      <xdr:nvSpPr>
        <xdr:cNvPr id="3" name="テキスト ボックス 2">
          <a:extLst>
            <a:ext uri="{FF2B5EF4-FFF2-40B4-BE49-F238E27FC236}">
              <a16:creationId xmlns:a16="http://schemas.microsoft.com/office/drawing/2014/main" id="{00000000-0008-0000-0800-000003000000}"/>
            </a:ext>
          </a:extLst>
        </xdr:cNvPr>
        <xdr:cNvSpPr txBox="1"/>
      </xdr:nvSpPr>
      <xdr:spPr>
        <a:xfrm>
          <a:off x="57150" y="12958214"/>
          <a:ext cx="6689911" cy="2824712"/>
        </a:xfrm>
        <a:prstGeom prst="rect">
          <a:avLst/>
        </a:prstGeom>
        <a:solidFill>
          <a:sysClr val="window" lastClr="FFFFFF"/>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0" rIns="36000" bIns="0" rtlCol="0" anchor="t">
          <a:noAutofit/>
        </a:bodyPr>
        <a:lstStyle/>
        <a:p>
          <a:pPr marL="252000" indent="-45720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（注１）１事案で複数の知的財産侵害に当たる場合、件数についてはそれぞれの知的財産に、点数については表中上位の知的財産のみに計上し</a:t>
          </a:r>
          <a:endParaRPr lang="en-US" altLang="ja-JP" sz="800" b="0" i="0" u="none" strike="noStrike">
            <a:solidFill>
              <a:schemeClr val="dk1"/>
            </a:solidFill>
            <a:effectLst/>
            <a:latin typeface="ＭＳ ゴシック" panose="020B0609070205080204" pitchFamily="49" charset="-128"/>
            <a:ea typeface="ＭＳ ゴシック" panose="020B0609070205080204" pitchFamily="49" charset="-128"/>
            <a:cs typeface="+mn-cs"/>
          </a:endParaRPr>
        </a:p>
        <a:p>
          <a:pPr marL="252000" indent="-45720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ています。したがって、知的財産ごとの件数の合計と合計欄の件数は一致しません。なお、構成比は知的財産ごとの数の合計（のべ数）　　</a:t>
          </a:r>
          <a:endParaRPr lang="en-US" altLang="ja-JP" sz="800" b="0" i="0" u="none" strike="noStrike">
            <a:solidFill>
              <a:schemeClr val="dk1"/>
            </a:solidFill>
            <a:effectLst/>
            <a:latin typeface="ＭＳ ゴシック" panose="020B0609070205080204" pitchFamily="49" charset="-128"/>
            <a:ea typeface="ＭＳ ゴシック" panose="020B0609070205080204" pitchFamily="49" charset="-128"/>
            <a:cs typeface="+mn-cs"/>
          </a:endParaRPr>
        </a:p>
        <a:p>
          <a:pPr marL="252000" indent="-45720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をもとに算出しています。 </a:t>
          </a:r>
        </a:p>
        <a:p>
          <a:pPr marL="252000" indent="-457200">
            <a:lnSpc>
              <a:spcPts val="900"/>
            </a:lnSpc>
            <a:spcBef>
              <a:spcPts val="300"/>
            </a:spcBef>
            <a:spcAft>
              <a:spcPts val="30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（注２）各欄に掲げる構成比の合計は、四捨五入の関係で</a:t>
          </a:r>
          <a:r>
            <a:rPr lang="en-US" altLang="ja-JP"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100</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％にならない場合があります。</a:t>
          </a:r>
        </a:p>
        <a:p>
          <a:pPr marL="252000" indent="-457200">
            <a:lnSpc>
              <a:spcPts val="900"/>
            </a:lnSpc>
            <a:spcAft>
              <a:spcPts val="30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（注３）各権利で保護されているものは、例えば以下のものです。 </a:t>
          </a:r>
        </a:p>
        <a:p>
          <a:pPr marL="360000" indent="0">
            <a:lnSpc>
              <a:spcPts val="900"/>
            </a:lnSpc>
            <a:spcAft>
              <a:spcPts val="0"/>
            </a:spcAft>
          </a:pPr>
          <a:r>
            <a:rPr lang="ja-JP" altLang="en-US" sz="800" b="0" i="0" u="none" strike="noStrike" baseline="0">
              <a:solidFill>
                <a:schemeClr val="dk1"/>
              </a:solidFill>
              <a:effectLst/>
              <a:latin typeface="ＭＳ ゴシック" panose="020B0609070205080204" pitchFamily="49" charset="-128"/>
              <a:ea typeface="ＭＳ ゴシック" panose="020B0609070205080204" pitchFamily="49" charset="-128"/>
              <a:cs typeface="+mn-cs"/>
            </a:rPr>
            <a:t>   </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特許権：特許法に基づき特許登録された「発明」 </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実用新案権：実用新案法に基づき実用新案登録された物品の形状、構造等の「形あるアイデア」</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意匠権：意匠法に基づき意匠登録された物品の形状、模様等の「デザイン」</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商標権：商標法に基づき商標登録された文字、図形等の「ロゴマークやブランド名」</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著作権：創作されたキャラクターや音楽</a:t>
          </a:r>
          <a:r>
            <a:rPr lang="en-US" altLang="ja-JP"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CD</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等の「著作物」</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著作隣接権：レコード会社により製作された「音楽</a:t>
          </a:r>
          <a:r>
            <a:rPr lang="en-US" altLang="ja-JP"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CD</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（日本での販売が禁止されている海外版音楽</a:t>
          </a:r>
          <a:r>
            <a:rPr lang="en-US" altLang="ja-JP"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CD</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を取締り）」</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回路配置利用権：半導体集積回路の回路配置に関する法律に基づき設定登録された「半導体集積回路の回路配置」</a:t>
          </a:r>
        </a:p>
        <a:p>
          <a:pPr marL="360000" indent="0">
            <a:lnSpc>
              <a:spcPts val="900"/>
            </a:lnSpc>
            <a:spcAft>
              <a:spcPts val="30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育成者権：種苗法に基づき品種登録された「植物の新品種」</a:t>
          </a:r>
        </a:p>
        <a:p>
          <a:pPr marL="252000" indent="0">
            <a:lnSpc>
              <a:spcPts val="900"/>
            </a:lnSpc>
            <a:spcAft>
              <a:spcPts val="30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不正競争防止法で輸入が規制されているものは、例えば以下のものです。</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a:t>
          </a:r>
          <a:r>
            <a:rPr lang="ja-JP" altLang="en-US" sz="800" b="0" i="0" u="none" strike="noStrike" baseline="0">
              <a:solidFill>
                <a:schemeClr val="dk1"/>
              </a:solidFill>
              <a:effectLst/>
              <a:latin typeface="ＭＳ ゴシック" panose="020B0609070205080204" pitchFamily="49" charset="-128"/>
              <a:ea typeface="ＭＳ ゴシック" panose="020B0609070205080204" pitchFamily="49" charset="-128"/>
              <a:cs typeface="+mn-cs"/>
            </a:rPr>
            <a:t> </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・広く認識されている他人の「商品等表示」との混同を生じさせるもの</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・著名な他人の「商品等表示」を使用するもの</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・他人の商品の形態を模倣するもの </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・「営業秘密」として管理されている秘密情報の不正使用により生じたもの</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・技術的に制限されているプログラムの実行を可能とする装置 </a:t>
          </a:r>
        </a:p>
        <a:p>
          <a:pPr marL="54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（例：ゲーム機器において本来は使用することができない海賊版ソフトを使用できるようにする装置）</a:t>
          </a:r>
        </a:p>
        <a:p>
          <a:pPr marL="144000" lvl="1" indent="108000">
            <a:lnSpc>
              <a:spcPts val="900"/>
            </a:lnSpc>
            <a:spcBef>
              <a:spcPts val="300"/>
            </a:spcBef>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a:t>
          </a:r>
          <a:r>
            <a:rPr lang="ja-JP" altLang="en-US" sz="800" b="0" i="0" u="none" strike="noStrike" baseline="0">
              <a:solidFill>
                <a:schemeClr val="dk1"/>
              </a:solidFill>
              <a:effectLst/>
              <a:latin typeface="ＭＳ ゴシック" panose="020B0609070205080204" pitchFamily="49" charset="-128"/>
              <a:ea typeface="ＭＳ ゴシック" panose="020B0609070205080204" pitchFamily="49" charset="-128"/>
              <a:cs typeface="+mn-cs"/>
            </a:rPr>
            <a:t> </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税関では、各権利を侵害するもの及び不正競争防止法で規制されているものを輸入してはならない貨物として、取締りを行っています。</a:t>
          </a:r>
          <a:endParaRPr kumimoji="1" lang="ja-JP" altLang="en-US" sz="800">
            <a:latin typeface="ＭＳ ゴシック" panose="020B0609070205080204" pitchFamily="49" charset="-128"/>
            <a:ea typeface="ＭＳ ゴシック" panose="020B0609070205080204" pitchFamily="49" charset="-128"/>
          </a:endParaRPr>
        </a:p>
      </xdr:txBody>
    </xdr:sp>
    <xdr:clientData/>
  </xdr:oneCellAnchor>
  <xdr:twoCellAnchor>
    <xdr:from>
      <xdr:col>1</xdr:col>
      <xdr:colOff>68046</xdr:colOff>
      <xdr:row>191</xdr:row>
      <xdr:rowOff>162567</xdr:rowOff>
    </xdr:from>
    <xdr:to>
      <xdr:col>9</xdr:col>
      <xdr:colOff>605117</xdr:colOff>
      <xdr:row>191</xdr:row>
      <xdr:rowOff>1568824</xdr:rowOff>
    </xdr:to>
    <xdr:sp macro="" textlink="">
      <xdr:nvSpPr>
        <xdr:cNvPr id="6" name="テキスト ボックス 5">
          <a:extLst>
            <a:ext uri="{FF2B5EF4-FFF2-40B4-BE49-F238E27FC236}">
              <a16:creationId xmlns:a16="http://schemas.microsoft.com/office/drawing/2014/main" id="{00000000-0008-0000-0800-000006000000}"/>
            </a:ext>
          </a:extLst>
        </xdr:cNvPr>
        <xdr:cNvSpPr txBox="1"/>
      </xdr:nvSpPr>
      <xdr:spPr>
        <a:xfrm>
          <a:off x="165164" y="64095861"/>
          <a:ext cx="6379071" cy="140625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（注１）各権利で保護されているものは、例えば以下のものです。</a:t>
          </a:r>
        </a:p>
        <a:p>
          <a:pPr marL="396000" indent="-457200">
            <a:spcAft>
              <a:spcPts val="300"/>
            </a:spcAft>
          </a:pPr>
          <a:r>
            <a:rPr kumimoji="1" lang="en-US" altLang="ja-JP" sz="1000">
              <a:latin typeface="ＭＳ ゴシック" panose="020B0609070205080204" pitchFamily="49" charset="-128"/>
              <a:ea typeface="ＭＳ ゴシック" panose="020B0609070205080204" pitchFamily="49" charset="-128"/>
            </a:rPr>
            <a:t>	</a:t>
          </a:r>
          <a:r>
            <a:rPr kumimoji="1" lang="ja-JP" altLang="en-US" sz="1000">
              <a:latin typeface="ＭＳ ゴシック" panose="020B0609070205080204" pitchFamily="49" charset="-128"/>
              <a:ea typeface="ＭＳ ゴシック" panose="020B0609070205080204" pitchFamily="49" charset="-128"/>
            </a:rPr>
            <a:t> 　 特許権：特許法に基づき特許登録された「発明」 </a:t>
          </a:r>
          <a:endParaRPr kumimoji="1" lang="en-US" altLang="ja-JP" sz="1000">
            <a:latin typeface="ＭＳ ゴシック" panose="020B0609070205080204" pitchFamily="49" charset="-128"/>
            <a:ea typeface="ＭＳ ゴシック" panose="020B0609070205080204" pitchFamily="49" charset="-128"/>
          </a:endParaRPr>
        </a:p>
        <a:p>
          <a:pPr marL="396000" indent="-457200">
            <a:spcAft>
              <a:spcPts val="300"/>
            </a:spcAft>
          </a:pPr>
          <a:r>
            <a:rPr kumimoji="1" lang="en-US" altLang="ja-JP" sz="1000">
              <a:latin typeface="ＭＳ ゴシック" panose="020B0609070205080204" pitchFamily="49" charset="-128"/>
              <a:ea typeface="ＭＳ ゴシック" panose="020B0609070205080204" pitchFamily="49" charset="-128"/>
            </a:rPr>
            <a:t>	 </a:t>
          </a:r>
          <a:r>
            <a:rPr kumimoji="1" lang="ja-JP" altLang="en-US" sz="1000">
              <a:latin typeface="ＭＳ ゴシック" panose="020B0609070205080204" pitchFamily="49" charset="-128"/>
              <a:ea typeface="ＭＳ ゴシック" panose="020B0609070205080204" pitchFamily="49" charset="-128"/>
            </a:rPr>
            <a:t>　</a:t>
          </a:r>
          <a:r>
            <a:rPr kumimoji="1" lang="en-US" altLang="ja-JP" sz="1000">
              <a:latin typeface="ＭＳ ゴシック" panose="020B0609070205080204" pitchFamily="49" charset="-128"/>
              <a:ea typeface="ＭＳ ゴシック" panose="020B0609070205080204" pitchFamily="49" charset="-128"/>
            </a:rPr>
            <a:t> </a:t>
          </a:r>
          <a:r>
            <a:rPr kumimoji="1" lang="ja-JP" altLang="en-US" sz="1000">
              <a:latin typeface="ＭＳ ゴシック" panose="020B0609070205080204" pitchFamily="49" charset="-128"/>
              <a:ea typeface="ＭＳ ゴシック" panose="020B0609070205080204" pitchFamily="49" charset="-128"/>
            </a:rPr>
            <a:t>商標権：商標法に基づき商標登録された文字、図形等の「ロゴマークやブランド名」</a:t>
          </a:r>
        </a:p>
        <a:p>
          <a:pPr marL="396000" indent="-457200">
            <a:spcAft>
              <a:spcPts val="300"/>
            </a:spcAft>
          </a:pPr>
          <a:r>
            <a:rPr kumimoji="1" lang="en-US" altLang="ja-JP" sz="1000">
              <a:latin typeface="ＭＳ ゴシック" panose="020B0609070205080204" pitchFamily="49" charset="-128"/>
              <a:ea typeface="ＭＳ ゴシック" panose="020B0609070205080204" pitchFamily="49" charset="-128"/>
            </a:rPr>
            <a:t>	 </a:t>
          </a:r>
          <a:r>
            <a:rPr kumimoji="1" lang="ja-JP" altLang="en-US" sz="1000">
              <a:latin typeface="ＭＳ ゴシック" panose="020B0609070205080204" pitchFamily="49" charset="-128"/>
              <a:ea typeface="ＭＳ ゴシック" panose="020B0609070205080204" pitchFamily="49" charset="-128"/>
            </a:rPr>
            <a:t>　</a:t>
          </a:r>
          <a:r>
            <a:rPr kumimoji="1" lang="en-US" altLang="ja-JP" sz="1000">
              <a:latin typeface="ＭＳ ゴシック" panose="020B0609070205080204" pitchFamily="49" charset="-128"/>
              <a:ea typeface="ＭＳ ゴシック" panose="020B0609070205080204" pitchFamily="49" charset="-128"/>
            </a:rPr>
            <a:t> </a:t>
          </a:r>
          <a:r>
            <a:rPr kumimoji="1" lang="ja-JP" altLang="en-US" sz="1000">
              <a:latin typeface="ＭＳ ゴシック" panose="020B0609070205080204" pitchFamily="49" charset="-128"/>
              <a:ea typeface="ＭＳ ゴシック" panose="020B0609070205080204" pitchFamily="49" charset="-128"/>
            </a:rPr>
            <a:t>著作権：創作されたキャラクターや音楽</a:t>
          </a:r>
          <a:r>
            <a:rPr kumimoji="1" lang="en-US" altLang="ja-JP" sz="1000">
              <a:latin typeface="ＭＳ ゴシック" panose="020B0609070205080204" pitchFamily="49" charset="-128"/>
              <a:ea typeface="ＭＳ ゴシック" panose="020B0609070205080204" pitchFamily="49" charset="-128"/>
            </a:rPr>
            <a:t>CD </a:t>
          </a:r>
          <a:r>
            <a:rPr kumimoji="1" lang="ja-JP" altLang="en-US" sz="1000">
              <a:latin typeface="ＭＳ ゴシック" panose="020B0609070205080204" pitchFamily="49" charset="-128"/>
              <a:ea typeface="ＭＳ ゴシック" panose="020B0609070205080204" pitchFamily="49" charset="-128"/>
            </a:rPr>
            <a:t>等の「著作物」</a:t>
          </a:r>
        </a:p>
        <a:p>
          <a:pPr marL="396000" indent="-457200">
            <a:spcAft>
              <a:spcPts val="300"/>
            </a:spcAft>
          </a:pPr>
          <a:r>
            <a:rPr kumimoji="1" lang="en-US" altLang="ja-JP" sz="1000">
              <a:latin typeface="ＭＳ ゴシック" panose="020B0609070205080204" pitchFamily="49" charset="-128"/>
              <a:ea typeface="ＭＳ ゴシック" panose="020B0609070205080204" pitchFamily="49" charset="-128"/>
            </a:rPr>
            <a:t>	</a:t>
          </a:r>
          <a:r>
            <a:rPr kumimoji="1" lang="ja-JP" altLang="en-US" sz="1000">
              <a:latin typeface="ＭＳ ゴシック" panose="020B0609070205080204" pitchFamily="49" charset="-128"/>
              <a:ea typeface="ＭＳ ゴシック" panose="020B0609070205080204" pitchFamily="49" charset="-128"/>
            </a:rPr>
            <a:t>　税関では、各権利を侵害するものを輸出してはならない貨物として、取締りを行っています。</a:t>
          </a:r>
          <a:endParaRPr kumimoji="1" lang="en-US" altLang="ja-JP" sz="1000">
            <a:latin typeface="ＭＳ ゴシック" panose="020B0609070205080204" pitchFamily="49" charset="-128"/>
            <a:ea typeface="ＭＳ ゴシック" panose="020B0609070205080204" pitchFamily="49" charset="-128"/>
          </a:endParaRPr>
        </a:p>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（注２）各欄に掲げる構成比の合計は、四捨五入の関係で</a:t>
          </a:r>
          <a:r>
            <a:rPr kumimoji="1" lang="en-US" altLang="ja-JP" sz="1000">
              <a:latin typeface="ＭＳ ゴシック" panose="020B0609070205080204" pitchFamily="49" charset="-128"/>
              <a:ea typeface="ＭＳ ゴシック" panose="020B0609070205080204" pitchFamily="49" charset="-128"/>
            </a:rPr>
            <a:t>100</a:t>
          </a:r>
          <a:r>
            <a:rPr kumimoji="1" lang="ja-JP" altLang="en-US" sz="1000">
              <a:latin typeface="ＭＳ ゴシック" panose="020B0609070205080204" pitchFamily="49" charset="-128"/>
              <a:ea typeface="ＭＳ ゴシック" panose="020B0609070205080204" pitchFamily="49" charset="-128"/>
            </a:rPr>
            <a:t>％にならない場合があります。</a:t>
          </a:r>
        </a:p>
      </xdr:txBody>
    </xdr:sp>
    <xdr:clientData/>
  </xdr:twoCellAnchor>
  <xdr:oneCellAnchor>
    <xdr:from>
      <xdr:col>1</xdr:col>
      <xdr:colOff>24849</xdr:colOff>
      <xdr:row>223</xdr:row>
      <xdr:rowOff>66261</xdr:rowOff>
    </xdr:from>
    <xdr:ext cx="6528352" cy="561268"/>
    <xdr:sp macro="" textlink="">
      <xdr:nvSpPr>
        <xdr:cNvPr id="7" name="テキスト ボックス 6">
          <a:extLst>
            <a:ext uri="{FF2B5EF4-FFF2-40B4-BE49-F238E27FC236}">
              <a16:creationId xmlns:a16="http://schemas.microsoft.com/office/drawing/2014/main" id="{00000000-0008-0000-0800-000007000000}"/>
            </a:ext>
          </a:extLst>
        </xdr:cNvPr>
        <xdr:cNvSpPr txBox="1"/>
      </xdr:nvSpPr>
      <xdr:spPr>
        <a:xfrm>
          <a:off x="129624" y="73808811"/>
          <a:ext cx="6528352" cy="56126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noAutofit/>
        </a:bodyPr>
        <a:lstStyle/>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（注１）１事案で複数の品目を含んだものがある場合、それぞれに計上するため品目ごとの件数の合計と合計欄</a:t>
          </a:r>
          <a:endParaRPr kumimoji="1" lang="en-US" altLang="ja-JP" sz="1000">
            <a:latin typeface="ＭＳ ゴシック" panose="020B0609070205080204" pitchFamily="49" charset="-128"/>
            <a:ea typeface="ＭＳ ゴシック" panose="020B0609070205080204" pitchFamily="49" charset="-128"/>
          </a:endParaRPr>
        </a:p>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　　　　の件数は一致しません。なお、構成比は品目ごとの件数の合計（のべ件数）をもとに算出しています。</a:t>
          </a:r>
        </a:p>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（注２）各欄に掲げる構成比の合計は、四捨五入の関係で</a:t>
          </a:r>
          <a:r>
            <a:rPr kumimoji="1" lang="en-US" altLang="ja-JP" sz="1000">
              <a:latin typeface="ＭＳ ゴシック" panose="020B0609070205080204" pitchFamily="49" charset="-128"/>
              <a:ea typeface="ＭＳ ゴシック" panose="020B0609070205080204" pitchFamily="49" charset="-128"/>
            </a:rPr>
            <a:t>100</a:t>
          </a:r>
          <a:r>
            <a:rPr kumimoji="1" lang="ja-JP" altLang="en-US" sz="1000">
              <a:latin typeface="ＭＳ ゴシック" panose="020B0609070205080204" pitchFamily="49" charset="-128"/>
              <a:ea typeface="ＭＳ ゴシック" panose="020B0609070205080204" pitchFamily="49" charset="-128"/>
            </a:rPr>
            <a:t>％にならない場合があります。</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9526</xdr:colOff>
      <xdr:row>9</xdr:row>
      <xdr:rowOff>28575</xdr:rowOff>
    </xdr:from>
    <xdr:ext cx="5581650" cy="572840"/>
    <xdr:sp macro="" textlink="">
      <xdr:nvSpPr>
        <xdr:cNvPr id="2" name="テキスト ボックス 1">
          <a:extLst>
            <a:ext uri="{FF2B5EF4-FFF2-40B4-BE49-F238E27FC236}">
              <a16:creationId xmlns:a16="http://schemas.microsoft.com/office/drawing/2014/main" id="{00000000-0008-0000-0900-000002000000}"/>
            </a:ext>
          </a:extLst>
        </xdr:cNvPr>
        <xdr:cNvSpPr txBox="1"/>
      </xdr:nvSpPr>
      <xdr:spPr>
        <a:xfrm>
          <a:off x="1381126" y="1571625"/>
          <a:ext cx="5581650" cy="57284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spAutoFit/>
        </a:bodyPr>
        <a:lstStyle/>
        <a:p>
          <a:pPr marL="324000" indent="-457200"/>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（注１）正規品であった場合の推計価額です。</a:t>
          </a:r>
        </a:p>
        <a:p>
          <a:pPr marL="324000" indent="-457200"/>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（注２）本表は仕出国（地域）ベースであり、原産国（地域）を示すものではありません。</a:t>
          </a:r>
        </a:p>
        <a:p>
          <a:pPr marL="324000" indent="-457200"/>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（注３）各欄に掲げる構成比の合計は、四捨五入の関係で</a:t>
          </a:r>
          <a:r>
            <a:rPr lang="en-US" altLang="ja-JP" sz="1000">
              <a:solidFill>
                <a:schemeClr val="dk1"/>
              </a:solidFill>
              <a:effectLst/>
              <a:latin typeface="ＭＳ ゴシック" panose="020B0609070205080204" pitchFamily="49" charset="-128"/>
              <a:ea typeface="ＭＳ ゴシック" panose="020B0609070205080204" pitchFamily="49" charset="-128"/>
              <a:cs typeface="+mn-cs"/>
            </a:rPr>
            <a:t>100</a:t>
          </a:r>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％にならない場合があります。</a:t>
          </a:r>
        </a:p>
      </xdr:txBody>
    </xdr:sp>
    <xdr:clientData/>
  </xdr:oneCellAnchor>
  <xdr:oneCellAnchor>
    <xdr:from>
      <xdr:col>1</xdr:col>
      <xdr:colOff>28575</xdr:colOff>
      <xdr:row>22</xdr:row>
      <xdr:rowOff>38100</xdr:rowOff>
    </xdr:from>
    <xdr:ext cx="5572125" cy="406128"/>
    <xdr:sp macro="" textlink="">
      <xdr:nvSpPr>
        <xdr:cNvPr id="3" name="テキスト ボックス 2">
          <a:extLst>
            <a:ext uri="{FF2B5EF4-FFF2-40B4-BE49-F238E27FC236}">
              <a16:creationId xmlns:a16="http://schemas.microsoft.com/office/drawing/2014/main" id="{00000000-0008-0000-0900-000003000000}"/>
            </a:ext>
          </a:extLst>
        </xdr:cNvPr>
        <xdr:cNvSpPr txBox="1"/>
      </xdr:nvSpPr>
      <xdr:spPr>
        <a:xfrm>
          <a:off x="1400175" y="3810000"/>
          <a:ext cx="5572125" cy="40612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spAutoFit/>
        </a:bodyPr>
        <a:lstStyle/>
        <a:p>
          <a:pPr marL="324000" indent="-457200"/>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（注１）正規品であった場合の推計価額です。</a:t>
          </a:r>
        </a:p>
        <a:p>
          <a:pPr marL="324000" indent="-457200"/>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（注２）各欄に掲げる構成比の合計は、四捨五入の関係で</a:t>
          </a:r>
          <a:r>
            <a:rPr lang="en-US" altLang="ja-JP" sz="1000">
              <a:solidFill>
                <a:schemeClr val="dk1"/>
              </a:solidFill>
              <a:effectLst/>
              <a:latin typeface="ＭＳ ゴシック" panose="020B0609070205080204" pitchFamily="49" charset="-128"/>
              <a:ea typeface="ＭＳ ゴシック" panose="020B0609070205080204" pitchFamily="49" charset="-128"/>
              <a:cs typeface="+mn-cs"/>
            </a:rPr>
            <a:t>100</a:t>
          </a:r>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％にならない場合があります。</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35615</xdr:colOff>
      <xdr:row>16</xdr:row>
      <xdr:rowOff>64054</xdr:rowOff>
    </xdr:from>
    <xdr:ext cx="6572494" cy="1396446"/>
    <xdr:sp macro="" textlink="">
      <xdr:nvSpPr>
        <xdr:cNvPr id="2" name="テキスト ボックス 1">
          <a:extLst>
            <a:ext uri="{FF2B5EF4-FFF2-40B4-BE49-F238E27FC236}">
              <a16:creationId xmlns:a16="http://schemas.microsoft.com/office/drawing/2014/main" id="{00000000-0008-0000-0A00-000002000000}"/>
            </a:ext>
          </a:extLst>
        </xdr:cNvPr>
        <xdr:cNvSpPr txBox="1"/>
      </xdr:nvSpPr>
      <xdr:spPr>
        <a:xfrm>
          <a:off x="35615" y="8465104"/>
          <a:ext cx="6572494" cy="139644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noAutofit/>
        </a:bodyPr>
        <a:lstStyle/>
        <a:p>
          <a:pPr marL="324000" indent="-457200"/>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（注１）各年</a:t>
          </a:r>
          <a:r>
            <a:rPr lang="en-US" altLang="ja-JP" sz="1000" spc="0" baseline="0">
              <a:solidFill>
                <a:schemeClr val="dk1"/>
              </a:solidFill>
              <a:effectLst/>
              <a:latin typeface="ＭＳ ゴシック" panose="020B0609070205080204" pitchFamily="49" charset="-128"/>
              <a:ea typeface="ＭＳ ゴシック" panose="020B0609070205080204" pitchFamily="49" charset="-128"/>
              <a:cs typeface="+mn-cs"/>
            </a:rPr>
            <a:t>12</a:t>
          </a:r>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月</a:t>
          </a:r>
          <a:r>
            <a:rPr lang="en-US" altLang="ja-JP" sz="1000" spc="0" baseline="0">
              <a:solidFill>
                <a:schemeClr val="dk1"/>
              </a:solidFill>
              <a:effectLst/>
              <a:latin typeface="ＭＳ ゴシック" panose="020B0609070205080204" pitchFamily="49" charset="-128"/>
              <a:ea typeface="ＭＳ ゴシック" panose="020B0609070205080204" pitchFamily="49" charset="-128"/>
              <a:cs typeface="+mn-cs"/>
            </a:rPr>
            <a:t>31</a:t>
          </a:r>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日時点において有効な輸入差止申立て件数を示しています。</a:t>
          </a:r>
        </a:p>
        <a:p>
          <a:pPr marL="324000" indent="-457200"/>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（注２）「新規」は、新たに輸入差止申立て（権利・品名・侵害理由の追加申立てを含む。）が行われ、令和５年</a:t>
          </a:r>
          <a:endParaRPr lang="en-US" altLang="ja-JP" sz="1000" spc="0" baseline="0">
            <a:solidFill>
              <a:schemeClr val="dk1"/>
            </a:solidFill>
            <a:effectLst/>
            <a:latin typeface="ＭＳ ゴシック" panose="020B0609070205080204" pitchFamily="49" charset="-128"/>
            <a:ea typeface="ＭＳ ゴシック" panose="020B0609070205080204" pitchFamily="49" charset="-128"/>
            <a:cs typeface="+mn-cs"/>
          </a:endParaRPr>
        </a:p>
        <a:p>
          <a:pPr marL="324000" indent="-457200"/>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　　　　中に受理された件数を示しています。</a:t>
          </a:r>
          <a:endParaRPr lang="en-US" altLang="ja-JP" sz="1000" spc="0" baseline="0">
            <a:solidFill>
              <a:schemeClr val="dk1"/>
            </a:solidFill>
            <a:effectLst/>
            <a:latin typeface="ＭＳ ゴシック" panose="020B0609070205080204" pitchFamily="49" charset="-128"/>
            <a:ea typeface="ＭＳ ゴシック" panose="020B0609070205080204" pitchFamily="49" charset="-128"/>
            <a:cs typeface="+mn-cs"/>
          </a:endParaRPr>
        </a:p>
        <a:p>
          <a:pPr marL="324000" indent="-457200"/>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（注３）１件の申立てにつき複数の知的財産に係るものがある場合は、知的財産ごとの件数の合計と合計欄の件数</a:t>
          </a:r>
          <a:endParaRPr lang="en-US" altLang="ja-JP" sz="1000" spc="0" baseline="0">
            <a:solidFill>
              <a:schemeClr val="dk1"/>
            </a:solidFill>
            <a:effectLst/>
            <a:latin typeface="ＭＳ ゴシック" panose="020B0609070205080204" pitchFamily="49" charset="-128"/>
            <a:ea typeface="ＭＳ ゴシック" panose="020B0609070205080204" pitchFamily="49" charset="-128"/>
            <a:cs typeface="+mn-cs"/>
          </a:endParaRPr>
        </a:p>
        <a:p>
          <a:pPr marL="324000" indent="-457200"/>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　　　　は一致しません。</a:t>
          </a:r>
        </a:p>
        <a:p>
          <a:pPr marL="324000" indent="-457200"/>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（注４）各欄に掲げる構成比の合計は、四捨五入の関係で</a:t>
          </a:r>
          <a:r>
            <a:rPr lang="en-US" altLang="ja-JP" sz="1000" spc="0" baseline="0">
              <a:solidFill>
                <a:schemeClr val="dk1"/>
              </a:solidFill>
              <a:effectLst/>
              <a:latin typeface="ＭＳ ゴシック" panose="020B0609070205080204" pitchFamily="49" charset="-128"/>
              <a:ea typeface="ＭＳ ゴシック" panose="020B0609070205080204" pitchFamily="49" charset="-128"/>
              <a:cs typeface="+mn-cs"/>
            </a:rPr>
            <a:t>100</a:t>
          </a:r>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％にならない場合があります。</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82550</xdr:colOff>
      <xdr:row>6</xdr:row>
      <xdr:rowOff>152162</xdr:rowOff>
    </xdr:from>
    <xdr:ext cx="6804025" cy="572840"/>
    <xdr:sp macro="" textlink="">
      <xdr:nvSpPr>
        <xdr:cNvPr id="2" name="テキスト ボックス 1">
          <a:extLst>
            <a:ext uri="{FF2B5EF4-FFF2-40B4-BE49-F238E27FC236}">
              <a16:creationId xmlns:a16="http://schemas.microsoft.com/office/drawing/2014/main" id="{00000000-0008-0000-0B00-000002000000}"/>
            </a:ext>
          </a:extLst>
        </xdr:cNvPr>
        <xdr:cNvSpPr txBox="1"/>
      </xdr:nvSpPr>
      <xdr:spPr>
        <a:xfrm>
          <a:off x="82550" y="3123962"/>
          <a:ext cx="6804025" cy="57284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spAutoFit/>
        </a:bodyPr>
        <a:lstStyle/>
        <a:p>
          <a:r>
            <a:rPr lang="ja-JP" altLang="en-US"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（注１）各年</a:t>
          </a:r>
          <a:r>
            <a:rPr lang="en-US" altLang="ja-JP"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12</a:t>
          </a:r>
          <a:r>
            <a:rPr lang="ja-JP" altLang="en-US"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月</a:t>
          </a:r>
          <a:r>
            <a:rPr lang="en-US" altLang="ja-JP"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31</a:t>
          </a:r>
          <a:r>
            <a:rPr lang="ja-JP" altLang="en-US"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日時点において有効な輸出差止申立て件数を示しています。</a:t>
          </a:r>
        </a:p>
        <a:p>
          <a:r>
            <a:rPr lang="ja-JP" altLang="en-US"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（注２）「新規」は、新たに輸出差止申立て</a:t>
          </a:r>
          <a:r>
            <a:rPr lang="ja-JP" altLang="en-US" sz="1000" b="0" i="0" u="none" strike="noStrike" baseline="0">
              <a:solidFill>
                <a:sysClr val="windowText" lastClr="000000"/>
              </a:solidFill>
              <a:latin typeface="ＭＳ ゴシック" panose="020B0609070205080204" pitchFamily="49" charset="-128"/>
              <a:ea typeface="ＭＳ ゴシック" panose="020B0609070205080204" pitchFamily="49" charset="-128"/>
              <a:cs typeface="+mn-cs"/>
            </a:rPr>
            <a:t>（権利・品名・侵害理由の追加申立てを含む。）</a:t>
          </a:r>
          <a:r>
            <a:rPr lang="ja-JP" altLang="en-US"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が行われ、令和５年</a:t>
          </a:r>
          <a:endParaRPr lang="en-US" altLang="ja-JP" sz="1000" b="0" i="0" u="none" strike="noStrike" baseline="0">
            <a:solidFill>
              <a:schemeClr val="dk1"/>
            </a:solidFill>
            <a:latin typeface="ＭＳ ゴシック" panose="020B0609070205080204" pitchFamily="49" charset="-128"/>
            <a:ea typeface="ＭＳ ゴシック" panose="020B0609070205080204" pitchFamily="49" charset="-128"/>
            <a:cs typeface="+mn-cs"/>
          </a:endParaRPr>
        </a:p>
        <a:p>
          <a:r>
            <a:rPr lang="ja-JP" altLang="en-US"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       </a:t>
          </a:r>
          <a:r>
            <a:rPr lang="en-US" altLang="ja-JP"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 </a:t>
          </a:r>
          <a:r>
            <a:rPr lang="ja-JP" altLang="en-US" sz="1000" b="0" i="0" u="none" strike="noStrike" baseline="0">
              <a:solidFill>
                <a:schemeClr val="dk1"/>
              </a:solidFill>
              <a:latin typeface="ＭＳ ゴシック" panose="020B0609070205080204" pitchFamily="49" charset="-128"/>
              <a:ea typeface="ＭＳ ゴシック" panose="020B0609070205080204" pitchFamily="49" charset="-128"/>
              <a:cs typeface="+mn-cs"/>
            </a:rPr>
            <a:t>中に受理された件数を示しています。</a:t>
          </a:r>
          <a:endParaRPr lang="ja-JP" altLang="en-US" sz="10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xdr:col>
      <xdr:colOff>33129</xdr:colOff>
      <xdr:row>11</xdr:row>
      <xdr:rowOff>50109</xdr:rowOff>
    </xdr:from>
    <xdr:ext cx="6522312" cy="492816"/>
    <xdr:sp macro="" textlink="">
      <xdr:nvSpPr>
        <xdr:cNvPr id="2" name="テキスト ボックス 1">
          <a:extLst>
            <a:ext uri="{FF2B5EF4-FFF2-40B4-BE49-F238E27FC236}">
              <a16:creationId xmlns:a16="http://schemas.microsoft.com/office/drawing/2014/main" id="{00000000-0008-0000-0C00-000002000000}"/>
            </a:ext>
          </a:extLst>
        </xdr:cNvPr>
        <xdr:cNvSpPr txBox="1"/>
      </xdr:nvSpPr>
      <xdr:spPr>
        <a:xfrm>
          <a:off x="133982" y="3781668"/>
          <a:ext cx="6522312" cy="49281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noAutofit/>
        </a:bodyPr>
        <a:lstStyle/>
        <a:p>
          <a:pPr marL="324000" indent="-457200"/>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（注）品目別の件数について、１旅客が複数の品目に係る物品を任意放棄したときは、それぞれの品目に計上し</a:t>
          </a:r>
          <a:endParaRPr lang="en-US" altLang="ja-JP" sz="1000" spc="0" baseline="0">
            <a:solidFill>
              <a:schemeClr val="dk1"/>
            </a:solidFill>
            <a:effectLst/>
            <a:latin typeface="ＭＳ ゴシック" panose="020B0609070205080204" pitchFamily="49" charset="-128"/>
            <a:ea typeface="ＭＳ ゴシック" panose="020B0609070205080204" pitchFamily="49" charset="-128"/>
            <a:cs typeface="+mn-cs"/>
          </a:endParaRPr>
        </a:p>
        <a:p>
          <a:pPr marL="324000" indent="-457200"/>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　　　ています。</a:t>
          </a:r>
        </a:p>
      </xdr:txBody>
    </xdr:sp>
    <xdr:clientData/>
  </xdr:oneCellAnchor>
  <xdr:oneCellAnchor>
    <xdr:from>
      <xdr:col>0</xdr:col>
      <xdr:colOff>0</xdr:colOff>
      <xdr:row>21</xdr:row>
      <xdr:rowOff>158750</xdr:rowOff>
    </xdr:from>
    <xdr:ext cx="6573368" cy="1023669"/>
    <xdr:sp macro="" textlink="">
      <xdr:nvSpPr>
        <xdr:cNvPr id="4" name="テキスト ボックス 3">
          <a:extLst>
            <a:ext uri="{FF2B5EF4-FFF2-40B4-BE49-F238E27FC236}">
              <a16:creationId xmlns:a16="http://schemas.microsoft.com/office/drawing/2014/main" id="{1B45866D-F316-43C9-B8CE-01C65CE8832B}"/>
            </a:ext>
          </a:extLst>
        </xdr:cNvPr>
        <xdr:cNvSpPr txBox="1"/>
      </xdr:nvSpPr>
      <xdr:spPr>
        <a:xfrm>
          <a:off x="0" y="7550150"/>
          <a:ext cx="6573368" cy="102366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spAutoFit/>
        </a:bodyPr>
        <a:lstStyle/>
        <a:p>
          <a:pPr marL="324000" indent="-457200">
            <a:lnSpc>
              <a:spcPts val="1500"/>
            </a:lnSpc>
          </a:pPr>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（注）</a:t>
          </a:r>
          <a:r>
            <a:rPr lang="ja-JP" altLang="en-US" sz="1000" spc="0" baseline="0">
              <a:solidFill>
                <a:sysClr val="windowText" lastClr="000000"/>
              </a:solidFill>
              <a:effectLst/>
              <a:latin typeface="ＭＳ ゴシック" panose="020B0609070205080204" pitchFamily="49" charset="-128"/>
              <a:ea typeface="ＭＳ ゴシック" panose="020B0609070205080204" pitchFamily="49" charset="-128"/>
              <a:cs typeface="+mn-cs"/>
            </a:rPr>
            <a:t>「簡素化手続」とは、輸入差止申立てに係る対象物品（</a:t>
          </a:r>
          <a:r>
            <a:rPr lang="en-US" altLang="ja-JP" sz="1000" spc="0" baseline="0">
              <a:solidFill>
                <a:sysClr val="windowText" lastClr="000000"/>
              </a:solidFill>
              <a:effectLst/>
              <a:latin typeface="ＭＳ ゴシック" panose="020B0609070205080204" pitchFamily="49" charset="-128"/>
              <a:ea typeface="ＭＳ ゴシック" panose="020B0609070205080204" pitchFamily="49" charset="-128"/>
              <a:cs typeface="+mn-cs"/>
            </a:rPr>
            <a:t>※</a:t>
          </a:r>
          <a:r>
            <a:rPr lang="ja-JP" altLang="en-US" sz="1000" spc="0" baseline="0">
              <a:solidFill>
                <a:sysClr val="windowText" lastClr="000000"/>
              </a:solidFill>
              <a:effectLst/>
              <a:latin typeface="ＭＳ ゴシック" panose="020B0609070205080204" pitchFamily="49" charset="-128"/>
              <a:ea typeface="ＭＳ ゴシック" panose="020B0609070205080204" pitchFamily="49" charset="-128"/>
              <a:cs typeface="+mn-cs"/>
            </a:rPr>
            <a:t>）が輸入されようとする場合に、まず輸入者に侵害物品に該当するか否かについて争う意思を確認し、輸入者から争う旨の申出がなければ、権利者の意見・証拠を求めることなく、当該物品が侵害物品に該当するか否かを認定する手続をいいます。</a:t>
          </a:r>
          <a:endParaRPr lang="en-US" altLang="ja-JP" sz="1000" spc="0" baseline="0">
            <a:solidFill>
              <a:sysClr val="windowText" lastClr="000000"/>
            </a:solidFill>
            <a:effectLst/>
            <a:latin typeface="ＭＳ ゴシック" panose="020B0609070205080204" pitchFamily="49" charset="-128"/>
            <a:ea typeface="ＭＳ ゴシック" panose="020B0609070205080204" pitchFamily="49" charset="-128"/>
            <a:cs typeface="+mn-cs"/>
          </a:endParaRPr>
        </a:p>
        <a:p>
          <a:pPr marL="324000" indent="-457200">
            <a:lnSpc>
              <a:spcPts val="1500"/>
            </a:lnSpc>
          </a:pPr>
          <a:r>
            <a:rPr lang="ja-JP" altLang="en-US" sz="1000" spc="0" baseline="0">
              <a:solidFill>
                <a:sysClr val="windowText" lastClr="000000"/>
              </a:solidFill>
              <a:effectLst/>
              <a:latin typeface="ＭＳ ゴシック" panose="020B0609070205080204" pitchFamily="49" charset="-128"/>
              <a:ea typeface="ＭＳ ゴシック" panose="020B0609070205080204" pitchFamily="49" charset="-128"/>
              <a:cs typeface="+mn-cs"/>
            </a:rPr>
            <a:t>　　　</a:t>
          </a:r>
          <a:r>
            <a:rPr lang="en-US" altLang="ja-JP" sz="1000" spc="0" baseline="0">
              <a:solidFill>
                <a:sysClr val="windowText" lastClr="000000"/>
              </a:solidFill>
              <a:effectLst/>
              <a:latin typeface="ＭＳ ゴシック" panose="020B0609070205080204" pitchFamily="49" charset="-128"/>
              <a:ea typeface="ＭＳ ゴシック" panose="020B0609070205080204" pitchFamily="49" charset="-128"/>
              <a:cs typeface="+mn-cs"/>
            </a:rPr>
            <a:t>※</a:t>
          </a:r>
          <a:r>
            <a:rPr lang="ja-JP" altLang="en-US" sz="1000" spc="0" baseline="0">
              <a:solidFill>
                <a:sysClr val="windowText" lastClr="000000"/>
              </a:solidFill>
              <a:effectLst/>
              <a:latin typeface="ＭＳ ゴシック" panose="020B0609070205080204" pitchFamily="49" charset="-128"/>
              <a:ea typeface="ＭＳ ゴシック" panose="020B0609070205080204" pitchFamily="49" charset="-128"/>
              <a:cs typeface="+mn-cs"/>
            </a:rPr>
            <a:t>令和５年９月３０日までは、特許権・実用新案権・意匠権・営業秘密侵害品に係る輸入差止申立ては</a:t>
          </a:r>
          <a:endParaRPr lang="en-US" altLang="ja-JP" sz="1000" spc="0" baseline="0">
            <a:solidFill>
              <a:sysClr val="windowText" lastClr="000000"/>
            </a:solidFill>
            <a:effectLst/>
            <a:latin typeface="ＭＳ ゴシック" panose="020B0609070205080204" pitchFamily="49" charset="-128"/>
            <a:ea typeface="ＭＳ ゴシック" panose="020B0609070205080204" pitchFamily="49" charset="-128"/>
            <a:cs typeface="+mn-cs"/>
          </a:endParaRPr>
        </a:p>
        <a:p>
          <a:pPr marL="324000" indent="-457200">
            <a:lnSpc>
              <a:spcPts val="1500"/>
            </a:lnSpc>
          </a:pPr>
          <a:r>
            <a:rPr lang="ja-JP" altLang="en-US" sz="1000" spc="0" baseline="0">
              <a:solidFill>
                <a:sysClr val="windowText" lastClr="000000"/>
              </a:solidFill>
              <a:effectLst/>
              <a:latin typeface="ＭＳ ゴシック" panose="020B0609070205080204" pitchFamily="49" charset="-128"/>
              <a:ea typeface="ＭＳ ゴシック" panose="020B0609070205080204" pitchFamily="49" charset="-128"/>
              <a:cs typeface="+mn-cs"/>
            </a:rPr>
            <a:t>　　　簡素化手続の対象外。</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1</xdr:col>
      <xdr:colOff>42656</xdr:colOff>
      <xdr:row>28</xdr:row>
      <xdr:rowOff>52594</xdr:rowOff>
    </xdr:from>
    <xdr:ext cx="6539119" cy="1419226"/>
    <xdr:sp macro="" textlink="">
      <xdr:nvSpPr>
        <xdr:cNvPr id="2" name="テキスト ボックス 1">
          <a:extLst>
            <a:ext uri="{FF2B5EF4-FFF2-40B4-BE49-F238E27FC236}">
              <a16:creationId xmlns:a16="http://schemas.microsoft.com/office/drawing/2014/main" id="{00000000-0008-0000-0D00-000002000000}"/>
            </a:ext>
          </a:extLst>
        </xdr:cNvPr>
        <xdr:cNvSpPr txBox="1"/>
      </xdr:nvSpPr>
      <xdr:spPr>
        <a:xfrm>
          <a:off x="728456" y="4853194"/>
          <a:ext cx="6539119" cy="14192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spAutoFit/>
        </a:bodyPr>
        <a:lstStyle/>
        <a:p>
          <a:pPr marL="324000" indent="-457200">
            <a:lnSpc>
              <a:spcPts val="1500"/>
            </a:lnSpc>
          </a:pPr>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（注１）「受理」、「一部受理」、「不受理」、「保留」は差止申立てに係る意見照会、「該当認定」、「非該</a:t>
          </a:r>
          <a:endParaRPr lang="en-US" altLang="ja-JP" sz="1000" spc="0" baseline="0">
            <a:solidFill>
              <a:schemeClr val="dk1"/>
            </a:solidFill>
            <a:effectLst/>
            <a:latin typeface="ＭＳ ゴシック" panose="020B0609070205080204" pitchFamily="49" charset="-128"/>
            <a:ea typeface="ＭＳ ゴシック" panose="020B0609070205080204" pitchFamily="49" charset="-128"/>
            <a:cs typeface="+mn-cs"/>
          </a:endParaRPr>
        </a:p>
        <a:p>
          <a:pPr marL="324000" indent="-457200">
            <a:lnSpc>
              <a:spcPts val="1500"/>
            </a:lnSpc>
          </a:pPr>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　　　　当認定</a:t>
          </a:r>
          <a:r>
            <a:rPr lang="en-US" altLang="ja-JP" sz="1000" spc="0" baseline="0">
              <a:solidFill>
                <a:schemeClr val="dk1"/>
              </a:solidFill>
              <a:effectLst/>
              <a:latin typeface="ＭＳ ゴシック" panose="020B0609070205080204" pitchFamily="49" charset="-128"/>
              <a:ea typeface="ＭＳ ゴシック" panose="020B0609070205080204" pitchFamily="49" charset="-128"/>
              <a:cs typeface="+mn-cs"/>
            </a:rPr>
            <a:t>｣</a:t>
          </a:r>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は認定手続に係る意見照会の処理です。</a:t>
          </a:r>
        </a:p>
        <a:p>
          <a:pPr marL="324000" indent="-457200">
            <a:lnSpc>
              <a:spcPts val="1500"/>
            </a:lnSpc>
          </a:pPr>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（注２）専門委員意見照会件数の各年への計上は、「受理」、「一部受理」、「不受理」、「保留」、「該当認</a:t>
          </a:r>
          <a:endParaRPr lang="en-US" altLang="ja-JP" sz="1000" spc="0" baseline="0">
            <a:solidFill>
              <a:schemeClr val="dk1"/>
            </a:solidFill>
            <a:effectLst/>
            <a:latin typeface="ＭＳ ゴシック" panose="020B0609070205080204" pitchFamily="49" charset="-128"/>
            <a:ea typeface="ＭＳ ゴシック" panose="020B0609070205080204" pitchFamily="49" charset="-128"/>
            <a:cs typeface="+mn-cs"/>
          </a:endParaRPr>
        </a:p>
        <a:p>
          <a:pPr marL="324000" indent="-457200">
            <a:lnSpc>
              <a:spcPts val="1500"/>
            </a:lnSpc>
          </a:pPr>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　　　　定」、「非該当認定」を税関が決定した日（意見照会の中止等による取下げの場合は取下日）を基準と</a:t>
          </a:r>
          <a:endParaRPr lang="en-US" altLang="ja-JP" sz="1000" spc="0" baseline="0">
            <a:solidFill>
              <a:schemeClr val="dk1"/>
            </a:solidFill>
            <a:effectLst/>
            <a:latin typeface="ＭＳ ゴシック" panose="020B0609070205080204" pitchFamily="49" charset="-128"/>
            <a:ea typeface="ＭＳ ゴシック" panose="020B0609070205080204" pitchFamily="49" charset="-128"/>
            <a:cs typeface="+mn-cs"/>
          </a:endParaRPr>
        </a:p>
        <a:p>
          <a:pPr marL="324000" indent="-457200">
            <a:lnSpc>
              <a:spcPts val="1500"/>
            </a:lnSpc>
          </a:pPr>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　　　　しています。</a:t>
          </a:r>
        </a:p>
        <a:p>
          <a:pPr marL="324000" indent="-457200">
            <a:lnSpc>
              <a:spcPts val="1500"/>
            </a:lnSpc>
          </a:pPr>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（注３）「保留」は、差止申立てに関し、当事者が特許権侵害の有無について争っている等の場合に、裁判所等　</a:t>
          </a:r>
          <a:endParaRPr lang="en-US" altLang="ja-JP" sz="1000" spc="0" baseline="0">
            <a:solidFill>
              <a:schemeClr val="dk1"/>
            </a:solidFill>
            <a:effectLst/>
            <a:latin typeface="ＭＳ ゴシック" panose="020B0609070205080204" pitchFamily="49" charset="-128"/>
            <a:ea typeface="ＭＳ ゴシック" panose="020B0609070205080204" pitchFamily="49" charset="-128"/>
            <a:cs typeface="+mn-cs"/>
          </a:endParaRPr>
        </a:p>
        <a:p>
          <a:pPr marL="324000" indent="-457200">
            <a:lnSpc>
              <a:spcPts val="1500"/>
            </a:lnSpc>
          </a:pPr>
          <a:r>
            <a:rPr lang="ja-JP" altLang="en-US" sz="1000" spc="0" baseline="0">
              <a:solidFill>
                <a:schemeClr val="dk1"/>
              </a:solidFill>
              <a:effectLst/>
              <a:latin typeface="ＭＳ ゴシック" panose="020B0609070205080204" pitchFamily="49" charset="-128"/>
              <a:ea typeface="ＭＳ ゴシック" panose="020B0609070205080204" pitchFamily="49" charset="-128"/>
              <a:cs typeface="+mn-cs"/>
            </a:rPr>
            <a:t>　　　　の判断が出るまで申立ての受理・不受理を保留したものです。</a:t>
          </a:r>
        </a:p>
      </xdr:txBody>
    </xdr:sp>
    <xdr:clientData/>
  </xdr:oneCellAnchor>
  <xdr:oneCellAnchor>
    <xdr:from>
      <xdr:col>0</xdr:col>
      <xdr:colOff>99390</xdr:colOff>
      <xdr:row>0</xdr:row>
      <xdr:rowOff>472109</xdr:rowOff>
    </xdr:from>
    <xdr:ext cx="6601728" cy="765200"/>
    <xdr:sp macro="" textlink="">
      <xdr:nvSpPr>
        <xdr:cNvPr id="3" name="テキスト ボックス 2">
          <a:extLst>
            <a:ext uri="{FF2B5EF4-FFF2-40B4-BE49-F238E27FC236}">
              <a16:creationId xmlns:a16="http://schemas.microsoft.com/office/drawing/2014/main" id="{00000000-0008-0000-0D00-000003000000}"/>
            </a:ext>
          </a:extLst>
        </xdr:cNvPr>
        <xdr:cNvSpPr txBox="1"/>
      </xdr:nvSpPr>
      <xdr:spPr>
        <a:xfrm>
          <a:off x="99390" y="167309"/>
          <a:ext cx="6601728" cy="765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spAutoFit/>
        </a:bodyPr>
        <a:lstStyle/>
        <a:p>
          <a:pPr marL="180000" indent="180000">
            <a:lnSpc>
              <a:spcPts val="1800"/>
            </a:lnSpc>
          </a:pPr>
          <a:r>
            <a:rPr lang="ja-JP" altLang="en-US" sz="1100">
              <a:solidFill>
                <a:schemeClr val="dk1"/>
              </a:solidFill>
              <a:effectLst/>
              <a:latin typeface="ＭＳ ゴシック" panose="020B0609070205080204" pitchFamily="49" charset="-128"/>
              <a:ea typeface="ＭＳ ゴシック" panose="020B0609070205080204" pitchFamily="49" charset="-128"/>
              <a:cs typeface="+mn-cs"/>
            </a:rPr>
            <a:t>専門委員意見照会は、税関が差止申立ての審査の際や認定手続において知的財産を侵害しているか否かの判断が難しい等の場合に、弁護士、弁理士、学者などの学識経験者を専門委員として委嘱し、意見を求めるために実施するものです。</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0</xdr:col>
      <xdr:colOff>59501</xdr:colOff>
      <xdr:row>5</xdr:row>
      <xdr:rowOff>159853</xdr:rowOff>
    </xdr:from>
    <xdr:ext cx="6501917" cy="842145"/>
    <xdr:sp macro="" textlink="">
      <xdr:nvSpPr>
        <xdr:cNvPr id="2" name="テキスト ボックス 1">
          <a:extLst>
            <a:ext uri="{FF2B5EF4-FFF2-40B4-BE49-F238E27FC236}">
              <a16:creationId xmlns:a16="http://schemas.microsoft.com/office/drawing/2014/main" id="{00000000-0008-0000-0E00-000002000000}"/>
            </a:ext>
          </a:extLst>
        </xdr:cNvPr>
        <xdr:cNvSpPr txBox="1"/>
      </xdr:nvSpPr>
      <xdr:spPr>
        <a:xfrm>
          <a:off x="59501" y="2979253"/>
          <a:ext cx="6501917" cy="84214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spAutoFit/>
        </a:bodyPr>
        <a:lstStyle/>
        <a:p>
          <a:pPr marL="324000" indent="-457200">
            <a:lnSpc>
              <a:spcPts val="1500"/>
            </a:lnSpc>
          </a:pPr>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（注１）知的財産侵害物品を輸出又は輸入した者については、「</a:t>
          </a:r>
          <a:r>
            <a:rPr lang="en-US" altLang="ja-JP" sz="1000">
              <a:solidFill>
                <a:schemeClr val="dk1"/>
              </a:solidFill>
              <a:effectLst/>
              <a:latin typeface="ＭＳ ゴシック" panose="020B0609070205080204" pitchFamily="49" charset="-128"/>
              <a:ea typeface="ＭＳ ゴシック" panose="020B0609070205080204" pitchFamily="49" charset="-128"/>
              <a:cs typeface="+mn-cs"/>
            </a:rPr>
            <a:t>10</a:t>
          </a:r>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年以下の懲役若しくは</a:t>
          </a:r>
          <a:r>
            <a:rPr lang="en-US" altLang="ja-JP" sz="1000">
              <a:solidFill>
                <a:schemeClr val="dk1"/>
              </a:solidFill>
              <a:effectLst/>
              <a:latin typeface="ＭＳ ゴシック" panose="020B0609070205080204" pitchFamily="49" charset="-128"/>
              <a:ea typeface="ＭＳ ゴシック" panose="020B0609070205080204" pitchFamily="49" charset="-128"/>
              <a:cs typeface="+mn-cs"/>
            </a:rPr>
            <a:t>1,000</a:t>
          </a:r>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万円以下の罰金、</a:t>
          </a:r>
          <a:endParaRPr lang="en-US" altLang="ja-JP" sz="1000">
            <a:solidFill>
              <a:schemeClr val="dk1"/>
            </a:solidFill>
            <a:effectLst/>
            <a:latin typeface="ＭＳ ゴシック" panose="020B0609070205080204" pitchFamily="49" charset="-128"/>
            <a:ea typeface="ＭＳ ゴシック" panose="020B0609070205080204" pitchFamily="49" charset="-128"/>
            <a:cs typeface="+mn-cs"/>
          </a:endParaRPr>
        </a:p>
        <a:p>
          <a:pPr marL="324000" indent="-457200">
            <a:lnSpc>
              <a:spcPts val="1500"/>
            </a:lnSpc>
          </a:pPr>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　　　　又は併科」されることがあります。（関税法第</a:t>
          </a:r>
          <a:r>
            <a:rPr lang="en-US" altLang="ja-JP" sz="1000">
              <a:solidFill>
                <a:schemeClr val="dk1"/>
              </a:solidFill>
              <a:effectLst/>
              <a:latin typeface="ＭＳ ゴシック" panose="020B0609070205080204" pitchFamily="49" charset="-128"/>
              <a:ea typeface="ＭＳ ゴシック" panose="020B0609070205080204" pitchFamily="49" charset="-128"/>
              <a:cs typeface="+mn-cs"/>
            </a:rPr>
            <a:t>108</a:t>
          </a:r>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条の４、第</a:t>
          </a:r>
          <a:r>
            <a:rPr lang="en-US" altLang="ja-JP" sz="1000">
              <a:solidFill>
                <a:schemeClr val="dk1"/>
              </a:solidFill>
              <a:effectLst/>
              <a:latin typeface="ＭＳ ゴシック" panose="020B0609070205080204" pitchFamily="49" charset="-128"/>
              <a:ea typeface="ＭＳ ゴシック" panose="020B0609070205080204" pitchFamily="49" charset="-128"/>
              <a:cs typeface="+mn-cs"/>
            </a:rPr>
            <a:t>109</a:t>
          </a:r>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条）</a:t>
          </a:r>
        </a:p>
        <a:p>
          <a:pPr marL="324000" indent="-457200">
            <a:lnSpc>
              <a:spcPts val="1500"/>
            </a:lnSpc>
          </a:pPr>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（注２）犯則行為の情状が罰金相当であるときは、直ちに告発を行うことなく通告処分（税関長の行政処分）を</a:t>
          </a:r>
          <a:endParaRPr lang="en-US" altLang="ja-JP" sz="1000">
            <a:solidFill>
              <a:schemeClr val="dk1"/>
            </a:solidFill>
            <a:effectLst/>
            <a:latin typeface="ＭＳ ゴシック" panose="020B0609070205080204" pitchFamily="49" charset="-128"/>
            <a:ea typeface="ＭＳ ゴシック" panose="020B0609070205080204" pitchFamily="49" charset="-128"/>
            <a:cs typeface="+mn-cs"/>
          </a:endParaRPr>
        </a:p>
        <a:p>
          <a:pPr marL="324000" indent="-457200">
            <a:lnSpc>
              <a:spcPts val="1500"/>
            </a:lnSpc>
          </a:pPr>
          <a:r>
            <a:rPr lang="ja-JP" altLang="en-US" sz="1000">
              <a:solidFill>
                <a:schemeClr val="dk1"/>
              </a:solidFill>
              <a:effectLst/>
              <a:latin typeface="ＭＳ ゴシック" panose="020B0609070205080204" pitchFamily="49" charset="-128"/>
              <a:ea typeface="ＭＳ ゴシック" panose="020B0609070205080204" pitchFamily="49" charset="-128"/>
              <a:cs typeface="+mn-cs"/>
            </a:rPr>
            <a:t>　　　　行うこととされています。</a:t>
          </a:r>
        </a:p>
      </xdr:txBody>
    </xdr:sp>
    <xdr:clientData/>
  </xdr:oneCellAnchor>
</xdr:wsDr>
</file>

<file path=xl/theme/theme1.xml><?xml version="1.0" encoding="utf-8"?>
<a:theme xmlns:a="http://schemas.openxmlformats.org/drawingml/2006/main" name="Office テーマ">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CFF"/>
  </sheetPr>
  <dimension ref="A1:M225"/>
  <sheetViews>
    <sheetView tabSelected="1" view="pageBreakPreview" zoomScale="85" zoomScaleNormal="55" zoomScaleSheetLayoutView="85" zoomScalePageLayoutView="85" workbookViewId="0">
      <selection activeCell="P14" sqref="P14"/>
    </sheetView>
  </sheetViews>
  <sheetFormatPr defaultColWidth="9" defaultRowHeight="13" x14ac:dyDescent="0.2"/>
  <cols>
    <col min="1" max="1" width="1.36328125" style="3" customWidth="1"/>
    <col min="2" max="2" width="5.90625" style="193" customWidth="1"/>
    <col min="3" max="3" width="12.26953125" style="193" customWidth="1"/>
    <col min="4" max="9" width="10.90625" style="193" customWidth="1"/>
    <col min="10" max="10" width="10.90625" style="3" customWidth="1"/>
    <col min="11" max="16384" width="9" style="193"/>
  </cols>
  <sheetData>
    <row r="1" spans="1:13" s="3" customFormat="1" ht="44.25" customHeight="1" x14ac:dyDescent="0.2">
      <c r="A1" s="1"/>
      <c r="B1" s="297" t="s">
        <v>174</v>
      </c>
      <c r="C1" s="297"/>
      <c r="D1" s="297"/>
      <c r="E1" s="297"/>
      <c r="F1" s="297"/>
      <c r="G1" s="297"/>
      <c r="H1" s="297"/>
      <c r="I1" s="1"/>
    </row>
    <row r="2" spans="1:13" s="3" customFormat="1" ht="9" customHeight="1" x14ac:dyDescent="0.2">
      <c r="A2" s="1"/>
      <c r="B2" s="1"/>
      <c r="C2" s="1"/>
      <c r="D2" s="1"/>
      <c r="E2" s="1"/>
      <c r="F2" s="1"/>
      <c r="G2" s="1"/>
      <c r="H2" s="1"/>
      <c r="I2" s="1"/>
    </row>
    <row r="3" spans="1:13" s="3" customFormat="1" ht="54" customHeight="1" x14ac:dyDescent="0.2">
      <c r="B3" s="190" t="s">
        <v>5</v>
      </c>
      <c r="C3" s="190"/>
      <c r="D3" s="190"/>
    </row>
    <row r="4" spans="1:13" ht="22.5" customHeight="1" x14ac:dyDescent="0.2">
      <c r="B4" s="266"/>
      <c r="C4" s="267"/>
      <c r="D4" s="239" t="s">
        <v>126</v>
      </c>
      <c r="E4" s="239" t="s">
        <v>127</v>
      </c>
      <c r="F4" s="239" t="s">
        <v>128</v>
      </c>
      <c r="G4" s="239" t="s">
        <v>129</v>
      </c>
      <c r="H4" s="239" t="s">
        <v>166</v>
      </c>
      <c r="I4" s="239" t="s">
        <v>73</v>
      </c>
      <c r="J4" s="239" t="s">
        <v>0</v>
      </c>
    </row>
    <row r="5" spans="1:13" ht="23.25" customHeight="1" thickBot="1" x14ac:dyDescent="0.25">
      <c r="B5" s="268"/>
      <c r="C5" s="269"/>
      <c r="D5" s="241"/>
      <c r="E5" s="241"/>
      <c r="F5" s="241"/>
      <c r="G5" s="240"/>
      <c r="H5" s="240"/>
      <c r="I5" s="241"/>
      <c r="J5" s="241"/>
    </row>
    <row r="6" spans="1:13" ht="45.75" customHeight="1" thickTop="1" x14ac:dyDescent="0.2">
      <c r="B6" s="295" t="s">
        <v>1</v>
      </c>
      <c r="C6" s="296"/>
      <c r="D6" s="5">
        <v>19814</v>
      </c>
      <c r="E6" s="6">
        <v>25828</v>
      </c>
      <c r="F6" s="6">
        <v>21885</v>
      </c>
      <c r="G6" s="6">
        <v>20461</v>
      </c>
      <c r="H6" s="6">
        <v>25271</v>
      </c>
      <c r="I6" s="7">
        <f t="shared" ref="I6:I17" si="0">H6/G6</f>
        <v>1.2350813743218807</v>
      </c>
      <c r="J6" s="7">
        <f t="shared" ref="J6:J17" si="1">H6/$H$17</f>
        <v>0.79804837996589406</v>
      </c>
      <c r="K6" s="1"/>
      <c r="L6" s="1"/>
      <c r="M6" s="1"/>
    </row>
    <row r="7" spans="1:13" ht="45.75" customHeight="1" x14ac:dyDescent="0.2">
      <c r="B7" s="288" t="s">
        <v>39</v>
      </c>
      <c r="C7" s="289"/>
      <c r="D7" s="8">
        <v>545</v>
      </c>
      <c r="E7" s="9">
        <v>1374</v>
      </c>
      <c r="F7" s="9">
        <v>3033</v>
      </c>
      <c r="G7" s="9">
        <v>2135</v>
      </c>
      <c r="H7" s="9">
        <v>2690</v>
      </c>
      <c r="I7" s="10">
        <f t="shared" si="0"/>
        <v>1.2599531615925059</v>
      </c>
      <c r="J7" s="10">
        <f t="shared" si="1"/>
        <v>8.4949156824354194E-2</v>
      </c>
    </row>
    <row r="8" spans="1:13" ht="45.75" customHeight="1" x14ac:dyDescent="0.2">
      <c r="B8" s="288" t="s">
        <v>2</v>
      </c>
      <c r="C8" s="289"/>
      <c r="D8" s="8">
        <v>649</v>
      </c>
      <c r="E8" s="9">
        <v>406</v>
      </c>
      <c r="F8" s="9">
        <v>589</v>
      </c>
      <c r="G8" s="9">
        <v>649</v>
      </c>
      <c r="H8" s="9">
        <v>751</v>
      </c>
      <c r="I8" s="10">
        <f t="shared" si="0"/>
        <v>1.1571648690292757</v>
      </c>
      <c r="J8" s="10">
        <f t="shared" si="1"/>
        <v>2.371628876397398E-2</v>
      </c>
    </row>
    <row r="9" spans="1:13" ht="45.75" customHeight="1" x14ac:dyDescent="0.2">
      <c r="B9" s="288" t="s">
        <v>46</v>
      </c>
      <c r="C9" s="289"/>
      <c r="D9" s="8">
        <v>70</v>
      </c>
      <c r="E9" s="9">
        <v>115</v>
      </c>
      <c r="F9" s="9">
        <v>209</v>
      </c>
      <c r="G9" s="9">
        <v>1427</v>
      </c>
      <c r="H9" s="9">
        <v>630</v>
      </c>
      <c r="I9" s="10">
        <f t="shared" si="0"/>
        <v>0.44148563419761738</v>
      </c>
      <c r="J9" s="10">
        <f t="shared" si="1"/>
        <v>1.9895155687488158E-2</v>
      </c>
    </row>
    <row r="10" spans="1:13" ht="45.75" customHeight="1" x14ac:dyDescent="0.2">
      <c r="B10" s="288" t="s">
        <v>54</v>
      </c>
      <c r="C10" s="289"/>
      <c r="D10" s="8">
        <v>154</v>
      </c>
      <c r="E10" s="9">
        <v>133</v>
      </c>
      <c r="F10" s="9">
        <v>240</v>
      </c>
      <c r="G10" s="9">
        <v>226</v>
      </c>
      <c r="H10" s="9">
        <v>494</v>
      </c>
      <c r="I10" s="10">
        <f t="shared" si="0"/>
        <v>2.1858407079646018</v>
      </c>
      <c r="J10" s="10">
        <f t="shared" si="1"/>
        <v>1.5600328427966905E-2</v>
      </c>
    </row>
    <row r="11" spans="1:13" ht="45.75" customHeight="1" x14ac:dyDescent="0.2">
      <c r="B11" s="288" t="s">
        <v>173</v>
      </c>
      <c r="C11" s="289"/>
      <c r="D11" s="11">
        <v>15</v>
      </c>
      <c r="E11" s="12">
        <v>50</v>
      </c>
      <c r="F11" s="12">
        <v>23</v>
      </c>
      <c r="G11" s="12">
        <v>34</v>
      </c>
      <c r="H11" s="12">
        <v>486</v>
      </c>
      <c r="I11" s="10">
        <f t="shared" si="0"/>
        <v>14.294117647058824</v>
      </c>
      <c r="J11" s="10">
        <f t="shared" si="1"/>
        <v>1.5347691530348007E-2</v>
      </c>
    </row>
    <row r="12" spans="1:13" ht="45.75" customHeight="1" x14ac:dyDescent="0.2">
      <c r="B12" s="288" t="s">
        <v>37</v>
      </c>
      <c r="C12" s="289"/>
      <c r="D12" s="8">
        <v>1012</v>
      </c>
      <c r="E12" s="9">
        <v>451</v>
      </c>
      <c r="F12" s="9">
        <v>335</v>
      </c>
      <c r="G12" s="9">
        <v>325</v>
      </c>
      <c r="H12" s="9">
        <v>318</v>
      </c>
      <c r="I12" s="10">
        <f t="shared" si="0"/>
        <v>0.97846153846153849</v>
      </c>
      <c r="J12" s="10">
        <f t="shared" si="1"/>
        <v>1.0042316680351165E-2</v>
      </c>
    </row>
    <row r="13" spans="1:13" ht="45.75" customHeight="1" x14ac:dyDescent="0.2">
      <c r="B13" s="288" t="s">
        <v>45</v>
      </c>
      <c r="C13" s="289"/>
      <c r="D13" s="8">
        <v>592</v>
      </c>
      <c r="E13" s="9">
        <v>845</v>
      </c>
      <c r="F13" s="9">
        <v>354</v>
      </c>
      <c r="G13" s="9">
        <v>569</v>
      </c>
      <c r="H13" s="9">
        <v>315</v>
      </c>
      <c r="I13" s="10">
        <f t="shared" si="0"/>
        <v>0.55360281195079086</v>
      </c>
      <c r="J13" s="10">
        <f t="shared" si="1"/>
        <v>9.9475778437440789E-3</v>
      </c>
    </row>
    <row r="14" spans="1:13" ht="45.75" customHeight="1" x14ac:dyDescent="0.2">
      <c r="B14" s="288" t="s">
        <v>38</v>
      </c>
      <c r="C14" s="289"/>
      <c r="D14" s="8">
        <v>691</v>
      </c>
      <c r="E14" s="9">
        <v>635</v>
      </c>
      <c r="F14" s="9">
        <v>1112</v>
      </c>
      <c r="G14" s="9">
        <v>631</v>
      </c>
      <c r="H14" s="9">
        <v>230</v>
      </c>
      <c r="I14" s="10">
        <f t="shared" si="0"/>
        <v>0.36450079239302696</v>
      </c>
      <c r="J14" s="10">
        <f t="shared" si="1"/>
        <v>7.2633108065432959E-3</v>
      </c>
    </row>
    <row r="15" spans="1:13" ht="45.75" customHeight="1" x14ac:dyDescent="0.2">
      <c r="B15" s="288" t="s">
        <v>132</v>
      </c>
      <c r="C15" s="289"/>
      <c r="D15" s="11">
        <v>54</v>
      </c>
      <c r="E15" s="12">
        <v>58</v>
      </c>
      <c r="F15" s="12">
        <v>39</v>
      </c>
      <c r="G15" s="12">
        <v>48</v>
      </c>
      <c r="H15" s="12">
        <v>99</v>
      </c>
      <c r="I15" s="10">
        <f t="shared" si="0"/>
        <v>2.0625</v>
      </c>
      <c r="J15" s="10">
        <f t="shared" si="1"/>
        <v>3.1263816080338534E-3</v>
      </c>
    </row>
    <row r="16" spans="1:13" ht="45.75" customHeight="1" thickBot="1" x14ac:dyDescent="0.25">
      <c r="B16" s="290" t="s">
        <v>58</v>
      </c>
      <c r="C16" s="291"/>
      <c r="D16" s="13">
        <v>338</v>
      </c>
      <c r="E16" s="14">
        <v>410</v>
      </c>
      <c r="F16" s="14">
        <v>451</v>
      </c>
      <c r="G16" s="14">
        <v>437</v>
      </c>
      <c r="H16" s="14">
        <v>382</v>
      </c>
      <c r="I16" s="15">
        <f t="shared" si="0"/>
        <v>0.87414187643020591</v>
      </c>
      <c r="J16" s="16">
        <f t="shared" si="1"/>
        <v>1.2063411861302343E-2</v>
      </c>
    </row>
    <row r="17" spans="1:10" ht="45.75" customHeight="1" thickTop="1" x14ac:dyDescent="0.2">
      <c r="B17" s="292" t="s">
        <v>6</v>
      </c>
      <c r="C17" s="244"/>
      <c r="D17" s="11">
        <v>23934</v>
      </c>
      <c r="E17" s="12">
        <v>30305</v>
      </c>
      <c r="F17" s="12">
        <v>28270</v>
      </c>
      <c r="G17" s="12">
        <v>26942</v>
      </c>
      <c r="H17" s="6">
        <v>31666</v>
      </c>
      <c r="I17" s="17">
        <f t="shared" si="0"/>
        <v>1.175339618439611</v>
      </c>
      <c r="J17" s="18">
        <f t="shared" si="1"/>
        <v>1</v>
      </c>
    </row>
    <row r="18" spans="1:10" s="3" customFormat="1" ht="5.25" customHeight="1" x14ac:dyDescent="0.2">
      <c r="A18" s="1"/>
      <c r="B18" s="86"/>
      <c r="C18" s="86"/>
      <c r="D18" s="86"/>
      <c r="E18" s="86"/>
      <c r="F18" s="86"/>
      <c r="G18" s="86"/>
      <c r="H18" s="86"/>
      <c r="I18" s="86"/>
      <c r="J18" s="87"/>
    </row>
    <row r="19" spans="1:10" s="3" customFormat="1" ht="18" customHeight="1" x14ac:dyDescent="0.2">
      <c r="A19" s="1"/>
      <c r="B19" s="88" t="s">
        <v>67</v>
      </c>
      <c r="C19" s="88"/>
      <c r="D19" s="88"/>
      <c r="E19" s="88"/>
      <c r="F19" s="88"/>
      <c r="G19" s="88"/>
      <c r="H19" s="88"/>
      <c r="I19" s="21"/>
      <c r="J19" s="21"/>
    </row>
    <row r="20" spans="1:10" s="3" customFormat="1" ht="26.25" customHeight="1" x14ac:dyDescent="0.2">
      <c r="A20" s="1"/>
      <c r="B20" s="19" t="s">
        <v>65</v>
      </c>
      <c r="C20" s="19"/>
      <c r="D20" s="19"/>
      <c r="E20" s="19"/>
      <c r="F20" s="19"/>
      <c r="G20" s="19"/>
      <c r="H20" s="19"/>
      <c r="I20" s="19"/>
      <c r="J20" s="19"/>
    </row>
    <row r="21" spans="1:10" s="3" customFormat="1" ht="31.5" customHeight="1" x14ac:dyDescent="0.2">
      <c r="A21" s="1"/>
      <c r="B21" s="97" t="s">
        <v>66</v>
      </c>
      <c r="C21" s="19"/>
      <c r="D21" s="19"/>
      <c r="E21" s="19"/>
      <c r="F21" s="19"/>
      <c r="G21" s="19"/>
      <c r="H21" s="19"/>
      <c r="I21" s="19"/>
      <c r="J21" s="19"/>
    </row>
    <row r="22" spans="1:10" s="3" customFormat="1" ht="54" customHeight="1" x14ac:dyDescent="0.2">
      <c r="B22" s="190" t="s">
        <v>61</v>
      </c>
      <c r="C22" s="190"/>
      <c r="D22" s="20"/>
    </row>
    <row r="23" spans="1:10" ht="22.5" customHeight="1" x14ac:dyDescent="0.2">
      <c r="B23" s="256"/>
      <c r="C23" s="257"/>
      <c r="D23" s="260" t="s">
        <v>126</v>
      </c>
      <c r="E23" s="239" t="s">
        <v>127</v>
      </c>
      <c r="F23" s="239" t="s">
        <v>128</v>
      </c>
      <c r="G23" s="239" t="s">
        <v>129</v>
      </c>
      <c r="H23" s="239" t="s">
        <v>166</v>
      </c>
      <c r="I23" s="239" t="s">
        <v>73</v>
      </c>
      <c r="J23" s="239" t="s">
        <v>0</v>
      </c>
    </row>
    <row r="24" spans="1:10" ht="23.25" customHeight="1" thickBot="1" x14ac:dyDescent="0.25">
      <c r="B24" s="258"/>
      <c r="C24" s="259"/>
      <c r="D24" s="298"/>
      <c r="E24" s="241"/>
      <c r="F24" s="241"/>
      <c r="G24" s="241"/>
      <c r="H24" s="240"/>
      <c r="I24" s="241"/>
      <c r="J24" s="241"/>
    </row>
    <row r="25" spans="1:10" ht="45.75" customHeight="1" thickTop="1" x14ac:dyDescent="0.2">
      <c r="B25" s="295" t="s">
        <v>1</v>
      </c>
      <c r="C25" s="296"/>
      <c r="D25" s="5">
        <v>595421</v>
      </c>
      <c r="E25" s="6">
        <v>410405</v>
      </c>
      <c r="F25" s="6">
        <v>615539</v>
      </c>
      <c r="G25" s="6">
        <v>671133</v>
      </c>
      <c r="H25" s="9">
        <v>921579</v>
      </c>
      <c r="I25" s="7">
        <f t="shared" ref="I25:I36" si="2">H25/G25</f>
        <v>1.3731689545887329</v>
      </c>
      <c r="J25" s="7">
        <f>H25/$H$36</f>
        <v>0.87250495860335431</v>
      </c>
    </row>
    <row r="26" spans="1:10" ht="45.75" customHeight="1" x14ac:dyDescent="0.2">
      <c r="B26" s="288" t="s">
        <v>39</v>
      </c>
      <c r="C26" s="289"/>
      <c r="D26" s="8">
        <v>7577</v>
      </c>
      <c r="E26" s="9">
        <v>28621</v>
      </c>
      <c r="F26" s="9">
        <v>91303</v>
      </c>
      <c r="G26" s="9">
        <v>70614</v>
      </c>
      <c r="H26" s="9">
        <v>66487</v>
      </c>
      <c r="I26" s="10">
        <f t="shared" si="2"/>
        <v>0.94155549890956469</v>
      </c>
      <c r="J26" s="10">
        <f t="shared" ref="J26:J36" si="3">H26/$H$36</f>
        <v>6.2946570161278873E-2</v>
      </c>
    </row>
    <row r="27" spans="1:10" ht="45.75" customHeight="1" x14ac:dyDescent="0.2">
      <c r="B27" s="288" t="s">
        <v>37</v>
      </c>
      <c r="C27" s="289"/>
      <c r="D27" s="8">
        <v>60056</v>
      </c>
      <c r="E27" s="9">
        <v>58157</v>
      </c>
      <c r="F27" s="9">
        <v>38554</v>
      </c>
      <c r="G27" s="9">
        <v>64204</v>
      </c>
      <c r="H27" s="9">
        <v>27720</v>
      </c>
      <c r="I27" s="10">
        <f t="shared" si="2"/>
        <v>0.43174880069777583</v>
      </c>
      <c r="J27" s="10">
        <f t="shared" si="3"/>
        <v>2.6243911213780894E-2</v>
      </c>
    </row>
    <row r="28" spans="1:10" ht="45.75" customHeight="1" x14ac:dyDescent="0.2">
      <c r="B28" s="288" t="s">
        <v>2</v>
      </c>
      <c r="C28" s="289"/>
      <c r="D28" s="8">
        <v>130196</v>
      </c>
      <c r="E28" s="9">
        <v>45994</v>
      </c>
      <c r="F28" s="9">
        <v>23342</v>
      </c>
      <c r="G28" s="9">
        <v>30567</v>
      </c>
      <c r="H28" s="9">
        <v>20235</v>
      </c>
      <c r="I28" s="10">
        <f t="shared" si="2"/>
        <v>0.66198841888310922</v>
      </c>
      <c r="J28" s="10">
        <f t="shared" si="3"/>
        <v>1.9157487136033779E-2</v>
      </c>
    </row>
    <row r="29" spans="1:10" ht="45.75" customHeight="1" x14ac:dyDescent="0.2">
      <c r="B29" s="288" t="s">
        <v>46</v>
      </c>
      <c r="C29" s="289"/>
      <c r="D29" s="8">
        <v>192883</v>
      </c>
      <c r="E29" s="9">
        <v>13333</v>
      </c>
      <c r="F29" s="9">
        <v>5254</v>
      </c>
      <c r="G29" s="9">
        <v>4537</v>
      </c>
      <c r="H29" s="9">
        <v>5539</v>
      </c>
      <c r="I29" s="10">
        <f t="shared" si="2"/>
        <v>1.2208507824553669</v>
      </c>
      <c r="J29" s="10">
        <f t="shared" si="3"/>
        <v>5.244048492537243E-3</v>
      </c>
    </row>
    <row r="30" spans="1:10" ht="45.75" customHeight="1" x14ac:dyDescent="0.2">
      <c r="B30" s="288" t="s">
        <v>54</v>
      </c>
      <c r="C30" s="289"/>
      <c r="D30" s="8">
        <v>8671</v>
      </c>
      <c r="E30" s="9">
        <v>3572</v>
      </c>
      <c r="F30" s="9">
        <v>4482</v>
      </c>
      <c r="G30" s="9">
        <v>5733</v>
      </c>
      <c r="H30" s="9">
        <v>5521</v>
      </c>
      <c r="I30" s="10">
        <f t="shared" si="2"/>
        <v>0.96302110587824874</v>
      </c>
      <c r="J30" s="10">
        <f t="shared" si="3"/>
        <v>5.2270069917490737E-3</v>
      </c>
    </row>
    <row r="31" spans="1:10" ht="45.75" customHeight="1" x14ac:dyDescent="0.2">
      <c r="B31" s="288" t="s">
        <v>38</v>
      </c>
      <c r="C31" s="289"/>
      <c r="D31" s="8">
        <v>8103</v>
      </c>
      <c r="E31" s="9">
        <v>16208</v>
      </c>
      <c r="F31" s="9">
        <v>29116</v>
      </c>
      <c r="G31" s="9">
        <v>11749</v>
      </c>
      <c r="H31" s="9">
        <v>3635</v>
      </c>
      <c r="I31" s="10">
        <f t="shared" si="2"/>
        <v>0.30938803302408718</v>
      </c>
      <c r="J31" s="10">
        <f t="shared" si="3"/>
        <v>3.4414364091664338E-3</v>
      </c>
    </row>
    <row r="32" spans="1:10" ht="45.75" customHeight="1" x14ac:dyDescent="0.2">
      <c r="B32" s="288" t="s">
        <v>45</v>
      </c>
      <c r="C32" s="289"/>
      <c r="D32" s="8">
        <v>4486</v>
      </c>
      <c r="E32" s="9">
        <v>4703</v>
      </c>
      <c r="F32" s="9">
        <v>8706</v>
      </c>
      <c r="G32" s="9">
        <v>19401</v>
      </c>
      <c r="H32" s="9">
        <v>1340</v>
      </c>
      <c r="I32" s="10">
        <f t="shared" si="2"/>
        <v>6.9068604711097367E-2</v>
      </c>
      <c r="J32" s="10">
        <f t="shared" si="3"/>
        <v>1.268645058674834E-3</v>
      </c>
    </row>
    <row r="33" spans="1:10" ht="45.75" customHeight="1" x14ac:dyDescent="0.2">
      <c r="B33" s="288" t="s">
        <v>130</v>
      </c>
      <c r="C33" s="289"/>
      <c r="D33" s="8">
        <v>695</v>
      </c>
      <c r="E33" s="9">
        <v>1692</v>
      </c>
      <c r="F33" s="9">
        <v>185</v>
      </c>
      <c r="G33" s="9">
        <v>514</v>
      </c>
      <c r="H33" s="9">
        <v>613</v>
      </c>
      <c r="I33" s="10">
        <f t="shared" si="2"/>
        <v>1.1926070038910506</v>
      </c>
      <c r="J33" s="10">
        <f t="shared" si="3"/>
        <v>5.8035777684154713E-4</v>
      </c>
    </row>
    <row r="34" spans="1:10" ht="45.75" customHeight="1" x14ac:dyDescent="0.2">
      <c r="B34" s="288" t="s">
        <v>172</v>
      </c>
      <c r="C34" s="289"/>
      <c r="D34" s="8">
        <v>885</v>
      </c>
      <c r="E34" s="9">
        <v>641</v>
      </c>
      <c r="F34" s="9">
        <v>295</v>
      </c>
      <c r="G34" s="9">
        <v>257</v>
      </c>
      <c r="H34" s="9">
        <v>553</v>
      </c>
      <c r="I34" s="10">
        <f t="shared" si="2"/>
        <v>2.1517509727626458</v>
      </c>
      <c r="J34" s="10">
        <f t="shared" si="3"/>
        <v>5.2355277421431586E-4</v>
      </c>
    </row>
    <row r="35" spans="1:10" ht="45.75" customHeight="1" thickBot="1" x14ac:dyDescent="0.25">
      <c r="B35" s="290" t="s">
        <v>58</v>
      </c>
      <c r="C35" s="291"/>
      <c r="D35" s="13">
        <v>9907</v>
      </c>
      <c r="E35" s="14">
        <v>5893</v>
      </c>
      <c r="F35" s="14">
        <v>2635</v>
      </c>
      <c r="G35" s="14">
        <v>3938</v>
      </c>
      <c r="H35" s="14">
        <v>3023</v>
      </c>
      <c r="I35" s="15">
        <f t="shared" si="2"/>
        <v>0.76764855256475373</v>
      </c>
      <c r="J35" s="16">
        <f t="shared" si="3"/>
        <v>2.8620253823686739E-3</v>
      </c>
    </row>
    <row r="36" spans="1:10" ht="45.75" customHeight="1" thickTop="1" x14ac:dyDescent="0.2">
      <c r="B36" s="292" t="s">
        <v>6</v>
      </c>
      <c r="C36" s="244"/>
      <c r="D36" s="11">
        <v>1018880</v>
      </c>
      <c r="E36" s="12">
        <v>589219</v>
      </c>
      <c r="F36" s="12">
        <v>819411</v>
      </c>
      <c r="G36" s="12">
        <v>882647</v>
      </c>
      <c r="H36" s="6">
        <v>1056245</v>
      </c>
      <c r="I36" s="17">
        <f t="shared" si="2"/>
        <v>1.1966788534940922</v>
      </c>
      <c r="J36" s="18">
        <f t="shared" si="3"/>
        <v>1</v>
      </c>
    </row>
    <row r="37" spans="1:10" s="3" customFormat="1" ht="5.25" customHeight="1" x14ac:dyDescent="0.2">
      <c r="A37" s="1"/>
      <c r="B37" s="86"/>
      <c r="C37" s="86"/>
      <c r="D37" s="86"/>
      <c r="E37" s="86"/>
      <c r="F37" s="86"/>
      <c r="G37" s="86"/>
      <c r="H37" s="86"/>
      <c r="I37" s="86"/>
      <c r="J37" s="87"/>
    </row>
    <row r="38" spans="1:10" s="3" customFormat="1" ht="18" customHeight="1" x14ac:dyDescent="0.2">
      <c r="A38" s="1"/>
      <c r="B38" s="88" t="s">
        <v>59</v>
      </c>
      <c r="C38" s="88"/>
      <c r="D38" s="88"/>
      <c r="E38" s="88"/>
      <c r="F38" s="88"/>
      <c r="G38" s="88"/>
      <c r="H38" s="88"/>
      <c r="I38" s="21"/>
      <c r="J38" s="21"/>
    </row>
    <row r="39" spans="1:10" s="3" customFormat="1" ht="26.25" customHeight="1" x14ac:dyDescent="0.2">
      <c r="A39" s="1"/>
      <c r="B39" s="19" t="s">
        <v>60</v>
      </c>
      <c r="C39" s="19"/>
      <c r="D39" s="19"/>
      <c r="E39" s="19"/>
      <c r="F39" s="19"/>
      <c r="G39" s="19"/>
      <c r="H39" s="19"/>
      <c r="I39" s="19"/>
      <c r="J39" s="19"/>
    </row>
    <row r="40" spans="1:10" s="3" customFormat="1" ht="9" customHeight="1" x14ac:dyDescent="0.2">
      <c r="C40" s="190"/>
      <c r="D40" s="190"/>
      <c r="E40" s="190"/>
      <c r="F40" s="190"/>
      <c r="G40" s="190"/>
    </row>
    <row r="41" spans="1:10" s="3" customFormat="1" ht="19.5" customHeight="1" x14ac:dyDescent="0.2">
      <c r="B41" s="293" t="s">
        <v>62</v>
      </c>
      <c r="C41" s="293"/>
      <c r="D41" s="293"/>
      <c r="E41" s="293"/>
      <c r="F41" s="293"/>
      <c r="G41" s="190"/>
      <c r="I41" s="4"/>
      <c r="J41" s="22"/>
    </row>
    <row r="42" spans="1:10" s="3" customFormat="1" ht="17.25" customHeight="1" x14ac:dyDescent="0.2">
      <c r="B42" s="293"/>
      <c r="C42" s="293"/>
      <c r="D42" s="293"/>
      <c r="E42" s="293"/>
      <c r="F42" s="293"/>
      <c r="G42" s="190"/>
      <c r="I42" s="4"/>
      <c r="J42" s="22" t="s">
        <v>7</v>
      </c>
    </row>
    <row r="43" spans="1:10" s="3" customFormat="1" ht="17.25" customHeight="1" x14ac:dyDescent="0.2">
      <c r="B43" s="294"/>
      <c r="C43" s="294"/>
      <c r="D43" s="294"/>
      <c r="E43" s="294"/>
      <c r="F43" s="294"/>
      <c r="G43" s="191"/>
      <c r="I43" s="4"/>
      <c r="J43" s="23" t="s">
        <v>8</v>
      </c>
    </row>
    <row r="44" spans="1:10" ht="17.25" customHeight="1" x14ac:dyDescent="0.2">
      <c r="B44" s="266"/>
      <c r="C44" s="267"/>
      <c r="D44" s="260" t="s">
        <v>126</v>
      </c>
      <c r="E44" s="239" t="s">
        <v>127</v>
      </c>
      <c r="F44" s="239" t="s">
        <v>128</v>
      </c>
      <c r="G44" s="239" t="s">
        <v>129</v>
      </c>
      <c r="H44" s="239" t="s">
        <v>166</v>
      </c>
      <c r="I44" s="239" t="s">
        <v>73</v>
      </c>
      <c r="J44" s="239" t="s">
        <v>0</v>
      </c>
    </row>
    <row r="45" spans="1:10" ht="17.25" customHeight="1" thickBot="1" x14ac:dyDescent="0.25">
      <c r="B45" s="268"/>
      <c r="C45" s="269"/>
      <c r="D45" s="261"/>
      <c r="E45" s="241"/>
      <c r="F45" s="241"/>
      <c r="G45" s="241"/>
      <c r="H45" s="240"/>
      <c r="I45" s="241"/>
      <c r="J45" s="241"/>
    </row>
    <row r="46" spans="1:10" ht="17.25" customHeight="1" thickTop="1" x14ac:dyDescent="0.2">
      <c r="B46" s="283" t="s">
        <v>9</v>
      </c>
      <c r="C46" s="279"/>
      <c r="D46" s="24">
        <v>83</v>
      </c>
      <c r="E46" s="25">
        <v>116</v>
      </c>
      <c r="F46" s="25">
        <v>174</v>
      </c>
      <c r="G46" s="25">
        <v>280</v>
      </c>
      <c r="H46" s="25">
        <v>230</v>
      </c>
      <c r="I46" s="26">
        <f>H46/G46</f>
        <v>0.8214285714285714</v>
      </c>
      <c r="J46" s="27">
        <f>H46/($H$46+$H$48+$H$50+$H$52+$H$54+$H$56+$H$58+$H$60+$H$62)</f>
        <v>7.2125184232807553E-3</v>
      </c>
    </row>
    <row r="47" spans="1:10" ht="17.25" customHeight="1" x14ac:dyDescent="0.2">
      <c r="B47" s="284"/>
      <c r="C47" s="285"/>
      <c r="D47" s="28">
        <v>19211</v>
      </c>
      <c r="E47" s="29">
        <v>40523</v>
      </c>
      <c r="F47" s="29">
        <v>27429</v>
      </c>
      <c r="G47" s="29">
        <v>34631</v>
      </c>
      <c r="H47" s="29">
        <v>34127</v>
      </c>
      <c r="I47" s="30">
        <f>H47/G47</f>
        <v>0.98544656521613583</v>
      </c>
      <c r="J47" s="31">
        <f>H47/$H$75</f>
        <v>3.2309738744325418E-2</v>
      </c>
    </row>
    <row r="48" spans="1:10" ht="17.25" customHeight="1" x14ac:dyDescent="0.2">
      <c r="B48" s="286" t="s">
        <v>10</v>
      </c>
      <c r="C48" s="266"/>
      <c r="D48" s="32">
        <v>0</v>
      </c>
      <c r="E48" s="33">
        <v>0</v>
      </c>
      <c r="F48" s="33">
        <v>0</v>
      </c>
      <c r="G48" s="33">
        <v>0</v>
      </c>
      <c r="H48" s="33">
        <v>0</v>
      </c>
      <c r="I48" s="34" t="s">
        <v>69</v>
      </c>
      <c r="J48" s="35" t="s">
        <v>69</v>
      </c>
    </row>
    <row r="49" spans="2:10" ht="17.25" customHeight="1" x14ac:dyDescent="0.2">
      <c r="B49" s="287"/>
      <c r="C49" s="252"/>
      <c r="D49" s="36">
        <v>0</v>
      </c>
      <c r="E49" s="37">
        <v>0</v>
      </c>
      <c r="F49" s="37">
        <v>0</v>
      </c>
      <c r="G49" s="37">
        <v>0</v>
      </c>
      <c r="H49" s="37">
        <v>0</v>
      </c>
      <c r="I49" s="38" t="s">
        <v>69</v>
      </c>
      <c r="J49" s="39" t="s">
        <v>69</v>
      </c>
    </row>
    <row r="50" spans="2:10" ht="17.25" customHeight="1" x14ac:dyDescent="0.2">
      <c r="B50" s="286" t="s">
        <v>11</v>
      </c>
      <c r="C50" s="266"/>
      <c r="D50" s="32">
        <v>289</v>
      </c>
      <c r="E50" s="33">
        <v>323</v>
      </c>
      <c r="F50" s="33">
        <v>302</v>
      </c>
      <c r="G50" s="33">
        <v>354</v>
      </c>
      <c r="H50" s="33">
        <v>348</v>
      </c>
      <c r="I50" s="34">
        <f t="shared" ref="I50:I55" si="4">H50/G50</f>
        <v>0.98305084745762716</v>
      </c>
      <c r="J50" s="35">
        <f>H50/($H$46+$H$48+$H$50+$H$52+$H$54+$H$56+$H$58+$H$60+$H$62)</f>
        <v>1.0912853962181316E-2</v>
      </c>
    </row>
    <row r="51" spans="2:10" ht="17.25" customHeight="1" x14ac:dyDescent="0.2">
      <c r="B51" s="287"/>
      <c r="C51" s="252"/>
      <c r="D51" s="36">
        <v>85684</v>
      </c>
      <c r="E51" s="37">
        <v>58867</v>
      </c>
      <c r="F51" s="37">
        <v>73953</v>
      </c>
      <c r="G51" s="37">
        <v>136148</v>
      </c>
      <c r="H51" s="37">
        <v>442073</v>
      </c>
      <c r="I51" s="38">
        <f t="shared" si="4"/>
        <v>3.2470032611569764</v>
      </c>
      <c r="J51" s="39">
        <f>H51/$H$75</f>
        <v>0.41853263210713426</v>
      </c>
    </row>
    <row r="52" spans="2:10" ht="17.25" customHeight="1" x14ac:dyDescent="0.2">
      <c r="B52" s="286" t="s">
        <v>12</v>
      </c>
      <c r="C52" s="266"/>
      <c r="D52" s="32">
        <v>23182</v>
      </c>
      <c r="E52" s="33">
        <v>29483</v>
      </c>
      <c r="F52" s="33">
        <v>27424</v>
      </c>
      <c r="G52" s="33">
        <v>25705</v>
      </c>
      <c r="H52" s="33">
        <v>30448</v>
      </c>
      <c r="I52" s="34">
        <f t="shared" si="4"/>
        <v>1.184516631005641</v>
      </c>
      <c r="J52" s="35">
        <f>H52/($H$46+$H$48+$H$50+$H$52+$H$54+$H$56+$H$58+$H$60+$H$62)</f>
        <v>0.95481200413935841</v>
      </c>
    </row>
    <row r="53" spans="2:10" ht="17.25" customHeight="1" x14ac:dyDescent="0.2">
      <c r="B53" s="287"/>
      <c r="C53" s="252"/>
      <c r="D53" s="36">
        <v>867804</v>
      </c>
      <c r="E53" s="37">
        <v>416599</v>
      </c>
      <c r="F53" s="37">
        <v>621684</v>
      </c>
      <c r="G53" s="37">
        <v>548972</v>
      </c>
      <c r="H53" s="37">
        <v>500824</v>
      </c>
      <c r="I53" s="38">
        <f t="shared" si="4"/>
        <v>0.91229425180154911</v>
      </c>
      <c r="J53" s="39">
        <f>H53/$H$75</f>
        <v>0.47415514392967539</v>
      </c>
    </row>
    <row r="54" spans="2:10" ht="17.25" customHeight="1" x14ac:dyDescent="0.2">
      <c r="B54" s="286" t="s">
        <v>13</v>
      </c>
      <c r="C54" s="266"/>
      <c r="D54" s="32">
        <v>505</v>
      </c>
      <c r="E54" s="33">
        <v>576</v>
      </c>
      <c r="F54" s="33">
        <v>674</v>
      </c>
      <c r="G54" s="33">
        <v>841</v>
      </c>
      <c r="H54" s="33">
        <v>863</v>
      </c>
      <c r="I54" s="34">
        <f t="shared" si="4"/>
        <v>1.0261593341260404</v>
      </c>
      <c r="J54" s="35">
        <f>H54/($H$46+$H$48+$H$50+$H$52+$H$54+$H$56+$H$58+$H$60+$H$62)</f>
        <v>2.7062623475179529E-2</v>
      </c>
    </row>
    <row r="55" spans="2:10" ht="17.25" customHeight="1" x14ac:dyDescent="0.2">
      <c r="B55" s="287"/>
      <c r="C55" s="252"/>
      <c r="D55" s="36">
        <v>46113</v>
      </c>
      <c r="E55" s="37">
        <v>73230</v>
      </c>
      <c r="F55" s="37">
        <v>96345</v>
      </c>
      <c r="G55" s="37">
        <v>162896</v>
      </c>
      <c r="H55" s="37">
        <v>79221</v>
      </c>
      <c r="I55" s="38">
        <f t="shared" si="4"/>
        <v>0.48632870052057753</v>
      </c>
      <c r="J55" s="39">
        <f>H55/$H$75</f>
        <v>7.5002485218864948E-2</v>
      </c>
    </row>
    <row r="56" spans="2:10" ht="17.25" customHeight="1" x14ac:dyDescent="0.2">
      <c r="B56" s="286" t="s">
        <v>14</v>
      </c>
      <c r="C56" s="266"/>
      <c r="D56" s="32">
        <v>0</v>
      </c>
      <c r="E56" s="33">
        <v>0</v>
      </c>
      <c r="F56" s="33">
        <v>0</v>
      </c>
      <c r="G56" s="33">
        <v>0</v>
      </c>
      <c r="H56" s="33">
        <v>0</v>
      </c>
      <c r="I56" s="34" t="s">
        <v>69</v>
      </c>
      <c r="J56" s="35" t="s">
        <v>41</v>
      </c>
    </row>
    <row r="57" spans="2:10" ht="17.25" customHeight="1" x14ac:dyDescent="0.2">
      <c r="B57" s="287"/>
      <c r="C57" s="252"/>
      <c r="D57" s="36">
        <v>0</v>
      </c>
      <c r="E57" s="37">
        <v>0</v>
      </c>
      <c r="F57" s="37">
        <v>0</v>
      </c>
      <c r="G57" s="37">
        <v>0</v>
      </c>
      <c r="H57" s="37">
        <v>0</v>
      </c>
      <c r="I57" s="38" t="s">
        <v>69</v>
      </c>
      <c r="J57" s="39" t="s">
        <v>41</v>
      </c>
    </row>
    <row r="58" spans="2:10" ht="17.25" customHeight="1" x14ac:dyDescent="0.2">
      <c r="B58" s="286" t="s">
        <v>15</v>
      </c>
      <c r="C58" s="266"/>
      <c r="D58" s="32">
        <v>0</v>
      </c>
      <c r="E58" s="33">
        <v>0</v>
      </c>
      <c r="F58" s="33">
        <v>0</v>
      </c>
      <c r="G58" s="33">
        <v>0</v>
      </c>
      <c r="H58" s="33">
        <v>0</v>
      </c>
      <c r="I58" s="34" t="s">
        <v>69</v>
      </c>
      <c r="J58" s="35" t="s">
        <v>41</v>
      </c>
    </row>
    <row r="59" spans="2:10" ht="17.25" customHeight="1" x14ac:dyDescent="0.2">
      <c r="B59" s="287"/>
      <c r="C59" s="252"/>
      <c r="D59" s="36">
        <v>0</v>
      </c>
      <c r="E59" s="37">
        <v>0</v>
      </c>
      <c r="F59" s="37">
        <v>0</v>
      </c>
      <c r="G59" s="37">
        <v>0</v>
      </c>
      <c r="H59" s="37">
        <v>0</v>
      </c>
      <c r="I59" s="38" t="s">
        <v>69</v>
      </c>
      <c r="J59" s="39" t="s">
        <v>41</v>
      </c>
    </row>
    <row r="60" spans="2:10" ht="18" customHeight="1" x14ac:dyDescent="0.2">
      <c r="B60" s="286" t="s">
        <v>16</v>
      </c>
      <c r="C60" s="266"/>
      <c r="D60" s="32">
        <v>0</v>
      </c>
      <c r="E60" s="33">
        <v>0</v>
      </c>
      <c r="F60" s="33">
        <v>0</v>
      </c>
      <c r="G60" s="33">
        <v>0</v>
      </c>
      <c r="H60" s="33">
        <v>0</v>
      </c>
      <c r="I60" s="34" t="s">
        <v>69</v>
      </c>
      <c r="J60" s="35" t="s">
        <v>41</v>
      </c>
    </row>
    <row r="61" spans="2:10" ht="17.25" customHeight="1" x14ac:dyDescent="0.2">
      <c r="B61" s="284"/>
      <c r="C61" s="285"/>
      <c r="D61" s="36">
        <v>0</v>
      </c>
      <c r="E61" s="37">
        <v>0</v>
      </c>
      <c r="F61" s="37">
        <v>0</v>
      </c>
      <c r="G61" s="37">
        <v>0</v>
      </c>
      <c r="H61" s="37">
        <v>0</v>
      </c>
      <c r="I61" s="38" t="s">
        <v>69</v>
      </c>
      <c r="J61" s="39" t="s">
        <v>41</v>
      </c>
    </row>
    <row r="62" spans="2:10" ht="17.25" customHeight="1" x14ac:dyDescent="0.2">
      <c r="B62" s="271" t="s">
        <v>17</v>
      </c>
      <c r="C62" s="272"/>
      <c r="D62" s="32">
        <v>3</v>
      </c>
      <c r="E62" s="33">
        <v>0</v>
      </c>
      <c r="F62" s="33">
        <v>0</v>
      </c>
      <c r="G62" s="33">
        <v>0</v>
      </c>
      <c r="H62" s="33">
        <v>0</v>
      </c>
      <c r="I62" s="34" t="s">
        <v>69</v>
      </c>
      <c r="J62" s="35" t="s">
        <v>41</v>
      </c>
    </row>
    <row r="63" spans="2:10" ht="17.25" customHeight="1" x14ac:dyDescent="0.2">
      <c r="B63" s="273" t="s">
        <v>18</v>
      </c>
      <c r="C63" s="274"/>
      <c r="D63" s="36">
        <v>68</v>
      </c>
      <c r="E63" s="37">
        <v>0</v>
      </c>
      <c r="F63" s="37">
        <v>0</v>
      </c>
      <c r="G63" s="37">
        <v>0</v>
      </c>
      <c r="H63" s="37">
        <v>0</v>
      </c>
      <c r="I63" s="38" t="s">
        <v>69</v>
      </c>
      <c r="J63" s="39" t="s">
        <v>41</v>
      </c>
    </row>
    <row r="64" spans="2:10" ht="17.25" customHeight="1" x14ac:dyDescent="0.2">
      <c r="B64" s="275"/>
      <c r="C64" s="192" t="s">
        <v>19</v>
      </c>
      <c r="D64" s="32">
        <v>0</v>
      </c>
      <c r="E64" s="33">
        <v>0</v>
      </c>
      <c r="F64" s="33">
        <v>0</v>
      </c>
      <c r="G64" s="33">
        <v>0</v>
      </c>
      <c r="H64" s="33">
        <v>0</v>
      </c>
      <c r="I64" s="34" t="s">
        <v>69</v>
      </c>
      <c r="J64" s="35" t="s">
        <v>41</v>
      </c>
    </row>
    <row r="65" spans="1:10" ht="17.25" customHeight="1" x14ac:dyDescent="0.2">
      <c r="B65" s="275"/>
      <c r="C65" s="40" t="s">
        <v>20</v>
      </c>
      <c r="D65" s="36">
        <v>0</v>
      </c>
      <c r="E65" s="37">
        <v>0</v>
      </c>
      <c r="F65" s="37">
        <v>0</v>
      </c>
      <c r="G65" s="37">
        <v>0</v>
      </c>
      <c r="H65" s="37">
        <v>0</v>
      </c>
      <c r="I65" s="38" t="s">
        <v>69</v>
      </c>
      <c r="J65" s="39" t="s">
        <v>41</v>
      </c>
    </row>
    <row r="66" spans="1:10" ht="17.25" customHeight="1" x14ac:dyDescent="0.2">
      <c r="B66" s="275"/>
      <c r="C66" s="192" t="s">
        <v>21</v>
      </c>
      <c r="D66" s="32">
        <v>0</v>
      </c>
      <c r="E66" s="33">
        <v>0</v>
      </c>
      <c r="F66" s="33">
        <v>0</v>
      </c>
      <c r="G66" s="33">
        <v>0</v>
      </c>
      <c r="H66" s="33">
        <v>0</v>
      </c>
      <c r="I66" s="34" t="s">
        <v>69</v>
      </c>
      <c r="J66" s="35" t="s">
        <v>41</v>
      </c>
    </row>
    <row r="67" spans="1:10" ht="17.25" customHeight="1" x14ac:dyDescent="0.2">
      <c r="B67" s="275"/>
      <c r="C67" s="40" t="s">
        <v>22</v>
      </c>
      <c r="D67" s="36">
        <v>0</v>
      </c>
      <c r="E67" s="37">
        <v>0</v>
      </c>
      <c r="F67" s="37">
        <v>0</v>
      </c>
      <c r="G67" s="37">
        <v>0</v>
      </c>
      <c r="H67" s="37">
        <v>0</v>
      </c>
      <c r="I67" s="38" t="s">
        <v>69</v>
      </c>
      <c r="J67" s="39" t="s">
        <v>41</v>
      </c>
    </row>
    <row r="68" spans="1:10" ht="17.25" customHeight="1" x14ac:dyDescent="0.2">
      <c r="B68" s="275"/>
      <c r="C68" s="277" t="s">
        <v>23</v>
      </c>
      <c r="D68" s="32">
        <v>0</v>
      </c>
      <c r="E68" s="33">
        <v>0</v>
      </c>
      <c r="F68" s="33">
        <v>0</v>
      </c>
      <c r="G68" s="33">
        <v>0</v>
      </c>
      <c r="H68" s="33">
        <v>0</v>
      </c>
      <c r="I68" s="34" t="s">
        <v>69</v>
      </c>
      <c r="J68" s="35" t="s">
        <v>41</v>
      </c>
    </row>
    <row r="69" spans="1:10" ht="17.25" customHeight="1" x14ac:dyDescent="0.2">
      <c r="B69" s="275"/>
      <c r="C69" s="278"/>
      <c r="D69" s="36">
        <v>0</v>
      </c>
      <c r="E69" s="37">
        <v>0</v>
      </c>
      <c r="F69" s="37">
        <v>0</v>
      </c>
      <c r="G69" s="37">
        <v>0</v>
      </c>
      <c r="H69" s="37">
        <v>0</v>
      </c>
      <c r="I69" s="38" t="s">
        <v>69</v>
      </c>
      <c r="J69" s="39" t="s">
        <v>41</v>
      </c>
    </row>
    <row r="70" spans="1:10" ht="17.25" customHeight="1" x14ac:dyDescent="0.2">
      <c r="B70" s="275"/>
      <c r="C70" s="192" t="s">
        <v>24</v>
      </c>
      <c r="D70" s="32">
        <v>0</v>
      </c>
      <c r="E70" s="33">
        <v>0</v>
      </c>
      <c r="F70" s="33">
        <v>0</v>
      </c>
      <c r="G70" s="33">
        <v>0</v>
      </c>
      <c r="H70" s="33">
        <v>0</v>
      </c>
      <c r="I70" s="34" t="s">
        <v>69</v>
      </c>
      <c r="J70" s="35" t="s">
        <v>41</v>
      </c>
    </row>
    <row r="71" spans="1:10" ht="17.25" customHeight="1" x14ac:dyDescent="0.2">
      <c r="B71" s="275"/>
      <c r="C71" s="40" t="s">
        <v>25</v>
      </c>
      <c r="D71" s="36">
        <v>0</v>
      </c>
      <c r="E71" s="37">
        <v>0</v>
      </c>
      <c r="F71" s="37">
        <v>0</v>
      </c>
      <c r="G71" s="37">
        <v>0</v>
      </c>
      <c r="H71" s="37">
        <v>0</v>
      </c>
      <c r="I71" s="38" t="s">
        <v>69</v>
      </c>
      <c r="J71" s="39" t="s">
        <v>41</v>
      </c>
    </row>
    <row r="72" spans="1:10" ht="17.25" customHeight="1" x14ac:dyDescent="0.2">
      <c r="B72" s="275"/>
      <c r="C72" s="96" t="s">
        <v>26</v>
      </c>
      <c r="D72" s="32">
        <v>3</v>
      </c>
      <c r="E72" s="33">
        <v>0</v>
      </c>
      <c r="F72" s="33">
        <v>0</v>
      </c>
      <c r="G72" s="33">
        <v>0</v>
      </c>
      <c r="H72" s="33">
        <v>0</v>
      </c>
      <c r="I72" s="34" t="s">
        <v>69</v>
      </c>
      <c r="J72" s="35" t="s">
        <v>41</v>
      </c>
    </row>
    <row r="73" spans="1:10" ht="17.25" customHeight="1" thickBot="1" x14ac:dyDescent="0.25">
      <c r="B73" s="276"/>
      <c r="C73" s="95" t="s">
        <v>27</v>
      </c>
      <c r="D73" s="93">
        <v>68</v>
      </c>
      <c r="E73" s="89">
        <v>0</v>
      </c>
      <c r="F73" s="89">
        <v>0</v>
      </c>
      <c r="G73" s="89">
        <v>0</v>
      </c>
      <c r="H73" s="89">
        <v>0</v>
      </c>
      <c r="I73" s="90" t="s">
        <v>69</v>
      </c>
      <c r="J73" s="94" t="s">
        <v>41</v>
      </c>
    </row>
    <row r="74" spans="1:10" ht="17.25" customHeight="1" thickTop="1" x14ac:dyDescent="0.2">
      <c r="B74" s="279" t="s">
        <v>35</v>
      </c>
      <c r="C74" s="280"/>
      <c r="D74" s="70">
        <v>23934</v>
      </c>
      <c r="E74" s="71">
        <v>30305</v>
      </c>
      <c r="F74" s="71">
        <v>28270</v>
      </c>
      <c r="G74" s="71">
        <v>26942</v>
      </c>
      <c r="H74" s="71">
        <v>31666</v>
      </c>
      <c r="I74" s="72">
        <f>H74/G74</f>
        <v>1.175339618439611</v>
      </c>
      <c r="J74" s="73">
        <v>1</v>
      </c>
    </row>
    <row r="75" spans="1:10" ht="17.25" customHeight="1" x14ac:dyDescent="0.2">
      <c r="B75" s="252"/>
      <c r="C75" s="281"/>
      <c r="D75" s="36">
        <v>1018880</v>
      </c>
      <c r="E75" s="37">
        <v>589219</v>
      </c>
      <c r="F75" s="37">
        <v>819411</v>
      </c>
      <c r="G75" s="37">
        <v>882647</v>
      </c>
      <c r="H75" s="37">
        <v>1056245</v>
      </c>
      <c r="I75" s="38">
        <f>H75/G75</f>
        <v>1.1966788534940922</v>
      </c>
      <c r="J75" s="39">
        <v>1</v>
      </c>
    </row>
    <row r="76" spans="1:10" x14ac:dyDescent="0.2">
      <c r="A76" s="1"/>
      <c r="B76" s="45"/>
      <c r="C76" s="45"/>
      <c r="D76" s="45"/>
      <c r="E76" s="45"/>
      <c r="F76" s="45"/>
      <c r="G76" s="45"/>
      <c r="H76" s="45"/>
      <c r="I76" s="45"/>
      <c r="J76" s="46"/>
    </row>
    <row r="77" spans="1:10" ht="12.75" customHeight="1" x14ac:dyDescent="0.2">
      <c r="A77" s="1"/>
      <c r="B77" s="47"/>
      <c r="C77" s="48"/>
      <c r="D77" s="48"/>
      <c r="E77" s="48"/>
      <c r="F77" s="48"/>
      <c r="G77" s="48"/>
      <c r="H77" s="48"/>
      <c r="I77" s="48"/>
      <c r="J77" s="1"/>
    </row>
    <row r="78" spans="1:10" ht="12.75" customHeight="1" x14ac:dyDescent="0.2">
      <c r="A78" s="1"/>
      <c r="B78" s="47"/>
      <c r="C78" s="48"/>
      <c r="D78" s="48"/>
      <c r="E78" s="48"/>
      <c r="F78" s="48"/>
      <c r="G78" s="48"/>
      <c r="H78" s="48"/>
      <c r="I78" s="48"/>
      <c r="J78" s="1"/>
    </row>
    <row r="79" spans="1:10" ht="12.75" customHeight="1" x14ac:dyDescent="0.2">
      <c r="A79" s="1"/>
      <c r="B79" s="47"/>
      <c r="C79" s="48"/>
      <c r="D79" s="48"/>
      <c r="E79" s="48"/>
      <c r="F79" s="48"/>
      <c r="G79" s="48"/>
      <c r="H79" s="48"/>
      <c r="I79" s="48"/>
      <c r="J79" s="1"/>
    </row>
    <row r="80" spans="1:10" ht="12.75" customHeight="1" x14ac:dyDescent="0.2">
      <c r="A80" s="1"/>
      <c r="B80" s="47"/>
      <c r="C80" s="48"/>
      <c r="D80" s="48"/>
      <c r="E80" s="48"/>
      <c r="F80" s="48"/>
      <c r="G80" s="48"/>
      <c r="H80" s="48"/>
      <c r="I80" s="48"/>
      <c r="J80" s="1"/>
    </row>
    <row r="81" spans="1:10" ht="12.75" customHeight="1" x14ac:dyDescent="0.2">
      <c r="A81" s="1"/>
      <c r="B81" s="47"/>
      <c r="C81" s="48"/>
      <c r="D81" s="48"/>
      <c r="E81" s="48"/>
      <c r="F81" s="48"/>
      <c r="G81" s="48"/>
      <c r="H81" s="48"/>
      <c r="I81" s="48"/>
      <c r="J81" s="1"/>
    </row>
    <row r="82" spans="1:10" ht="12.75" customHeight="1" x14ac:dyDescent="0.2">
      <c r="A82" s="1"/>
      <c r="B82" s="47"/>
      <c r="C82" s="48"/>
      <c r="D82" s="48"/>
      <c r="E82" s="48"/>
      <c r="F82" s="48"/>
      <c r="G82" s="48"/>
      <c r="H82" s="48"/>
      <c r="I82" s="48"/>
      <c r="J82" s="1"/>
    </row>
    <row r="83" spans="1:10" ht="12.75" customHeight="1" x14ac:dyDescent="0.2">
      <c r="A83" s="1"/>
      <c r="B83" s="47"/>
      <c r="C83" s="48"/>
      <c r="D83" s="48"/>
      <c r="E83" s="48"/>
      <c r="F83" s="48"/>
      <c r="G83" s="48"/>
      <c r="H83" s="48"/>
      <c r="I83" s="48"/>
      <c r="J83" s="1"/>
    </row>
    <row r="84" spans="1:10" ht="12.75" customHeight="1" x14ac:dyDescent="0.2">
      <c r="A84" s="1"/>
      <c r="B84" s="47"/>
      <c r="C84" s="48"/>
      <c r="D84" s="48"/>
      <c r="E84" s="48"/>
      <c r="F84" s="48"/>
      <c r="G84" s="48"/>
      <c r="H84" s="48"/>
      <c r="I84" s="48"/>
      <c r="J84" s="1"/>
    </row>
    <row r="85" spans="1:10" ht="12.75" customHeight="1" x14ac:dyDescent="0.2">
      <c r="A85" s="1"/>
      <c r="B85" s="47"/>
      <c r="C85" s="48"/>
      <c r="D85" s="48"/>
      <c r="E85" s="48"/>
      <c r="F85" s="48"/>
      <c r="G85" s="48"/>
      <c r="H85" s="48"/>
      <c r="I85" s="48"/>
      <c r="J85" s="1"/>
    </row>
    <row r="86" spans="1:10" ht="12.75" customHeight="1" x14ac:dyDescent="0.2">
      <c r="A86" s="1"/>
      <c r="B86" s="47"/>
      <c r="C86" s="48"/>
      <c r="D86" s="48"/>
      <c r="E86" s="48"/>
      <c r="F86" s="48"/>
      <c r="G86" s="48"/>
      <c r="H86" s="48"/>
      <c r="I86" s="48"/>
      <c r="J86" s="1"/>
    </row>
    <row r="87" spans="1:10" ht="12.75" customHeight="1" x14ac:dyDescent="0.2">
      <c r="A87" s="1"/>
      <c r="B87" s="47"/>
      <c r="C87" s="48"/>
      <c r="D87" s="48"/>
      <c r="E87" s="48"/>
      <c r="F87" s="48"/>
      <c r="G87" s="48"/>
      <c r="H87" s="48"/>
      <c r="I87" s="48"/>
      <c r="J87" s="1"/>
    </row>
    <row r="88" spans="1:10" ht="12.75" customHeight="1" x14ac:dyDescent="0.2">
      <c r="A88" s="1"/>
      <c r="B88" s="47"/>
      <c r="C88" s="48"/>
      <c r="D88" s="48"/>
      <c r="E88" s="48"/>
      <c r="F88" s="48"/>
      <c r="G88" s="48"/>
      <c r="H88" s="48"/>
      <c r="I88" s="48"/>
      <c r="J88" s="1"/>
    </row>
    <row r="89" spans="1:10" ht="12.75" customHeight="1" x14ac:dyDescent="0.2">
      <c r="A89" s="1"/>
      <c r="B89" s="47"/>
      <c r="C89" s="48"/>
      <c r="D89" s="48"/>
      <c r="E89" s="48"/>
      <c r="F89" s="48"/>
      <c r="G89" s="48"/>
      <c r="H89" s="48"/>
      <c r="I89" s="48"/>
      <c r="J89" s="1"/>
    </row>
    <row r="90" spans="1:10" ht="12.75" customHeight="1" x14ac:dyDescent="0.2">
      <c r="A90" s="1"/>
      <c r="B90" s="47"/>
      <c r="C90" s="48"/>
      <c r="D90" s="48"/>
      <c r="E90" s="48"/>
      <c r="F90" s="48"/>
      <c r="G90" s="48"/>
      <c r="H90" s="48"/>
      <c r="I90" s="48"/>
      <c r="J90" s="1"/>
    </row>
    <row r="91" spans="1:10" ht="12.75" customHeight="1" x14ac:dyDescent="0.2">
      <c r="A91" s="1"/>
      <c r="B91" s="47"/>
      <c r="C91" s="48"/>
      <c r="D91" s="48"/>
      <c r="E91" s="48"/>
      <c r="F91" s="48"/>
      <c r="G91" s="48"/>
      <c r="H91" s="48"/>
      <c r="I91" s="48"/>
      <c r="J91" s="1"/>
    </row>
    <row r="92" spans="1:10" ht="12.75" customHeight="1" x14ac:dyDescent="0.2">
      <c r="A92" s="1"/>
      <c r="B92" s="47"/>
      <c r="C92" s="48"/>
      <c r="D92" s="48"/>
      <c r="E92" s="48"/>
      <c r="F92" s="48"/>
      <c r="G92" s="48"/>
      <c r="H92" s="48"/>
      <c r="I92" s="48"/>
      <c r="J92" s="1"/>
    </row>
    <row r="93" spans="1:10" ht="12.75" customHeight="1" x14ac:dyDescent="0.2">
      <c r="A93" s="1"/>
      <c r="B93" s="47"/>
      <c r="C93" s="48"/>
      <c r="D93" s="48"/>
      <c r="E93" s="48"/>
      <c r="F93" s="48"/>
      <c r="G93" s="48"/>
      <c r="H93" s="48"/>
      <c r="I93" s="48"/>
      <c r="J93" s="1"/>
    </row>
    <row r="94" spans="1:10" ht="12" customHeight="1" x14ac:dyDescent="0.2">
      <c r="A94" s="1"/>
      <c r="B94" s="47"/>
      <c r="C94" s="48"/>
      <c r="D94" s="48"/>
      <c r="E94" s="48"/>
      <c r="F94" s="48"/>
      <c r="G94" s="48"/>
      <c r="H94" s="48"/>
      <c r="I94" s="48"/>
      <c r="J94" s="1"/>
    </row>
    <row r="95" spans="1:10" s="3" customFormat="1" ht="54" customHeight="1" x14ac:dyDescent="0.2">
      <c r="B95" s="190" t="s">
        <v>28</v>
      </c>
    </row>
    <row r="96" spans="1:10" ht="22.5" customHeight="1" x14ac:dyDescent="0.2">
      <c r="B96" s="256"/>
      <c r="C96" s="257"/>
      <c r="D96" s="260" t="s">
        <v>126</v>
      </c>
      <c r="E96" s="239" t="s">
        <v>127</v>
      </c>
      <c r="F96" s="239" t="s">
        <v>128</v>
      </c>
      <c r="G96" s="239" t="s">
        <v>129</v>
      </c>
      <c r="H96" s="239" t="s">
        <v>166</v>
      </c>
      <c r="I96" s="239" t="s">
        <v>73</v>
      </c>
      <c r="J96" s="239" t="s">
        <v>0</v>
      </c>
    </row>
    <row r="97" spans="2:10" ht="23.25" customHeight="1" thickBot="1" x14ac:dyDescent="0.25">
      <c r="B97" s="258"/>
      <c r="C97" s="259"/>
      <c r="D97" s="261"/>
      <c r="E97" s="241"/>
      <c r="F97" s="241"/>
      <c r="G97" s="240"/>
      <c r="H97" s="240"/>
      <c r="I97" s="241"/>
      <c r="J97" s="241"/>
    </row>
    <row r="98" spans="2:10" ht="38.25" customHeight="1" thickTop="1" x14ac:dyDescent="0.2">
      <c r="B98" s="264" t="s">
        <v>42</v>
      </c>
      <c r="C98" s="265"/>
      <c r="D98" s="49">
        <v>5949</v>
      </c>
      <c r="E98" s="49">
        <v>9166</v>
      </c>
      <c r="F98" s="49">
        <v>9088</v>
      </c>
      <c r="G98" s="49">
        <v>6963</v>
      </c>
      <c r="H98" s="49">
        <v>10401</v>
      </c>
      <c r="I98" s="50">
        <f t="shared" ref="I98:I114" si="5">H98/G98</f>
        <v>1.4937526928048255</v>
      </c>
      <c r="J98" s="51">
        <f>H98/SUM($H$98:$H$113)</f>
        <v>0.28283569913525863</v>
      </c>
    </row>
    <row r="99" spans="2:10" ht="38.25" customHeight="1" x14ac:dyDescent="0.2">
      <c r="B99" s="282" t="s">
        <v>40</v>
      </c>
      <c r="C99" s="253"/>
      <c r="D99" s="58">
        <v>9639</v>
      </c>
      <c r="E99" s="58">
        <v>9931</v>
      </c>
      <c r="F99" s="58">
        <v>9570</v>
      </c>
      <c r="G99" s="58">
        <v>9045</v>
      </c>
      <c r="H99" s="58">
        <v>9028</v>
      </c>
      <c r="I99" s="59">
        <f t="shared" si="5"/>
        <v>0.99812050856826973</v>
      </c>
      <c r="J99" s="60">
        <f>H99/SUM($H$98:$H$113)</f>
        <v>0.24549953771686517</v>
      </c>
    </row>
    <row r="100" spans="2:10" ht="38.25" customHeight="1" x14ac:dyDescent="0.2">
      <c r="B100" s="264" t="s">
        <v>43</v>
      </c>
      <c r="C100" s="265"/>
      <c r="D100" s="49">
        <v>1999</v>
      </c>
      <c r="E100" s="49">
        <v>1962</v>
      </c>
      <c r="F100" s="49">
        <v>3934</v>
      </c>
      <c r="G100" s="49">
        <v>4275</v>
      </c>
      <c r="H100" s="49">
        <v>4448</v>
      </c>
      <c r="I100" s="50">
        <f t="shared" si="5"/>
        <v>1.0404678362573099</v>
      </c>
      <c r="J100" s="51">
        <f>H100/SUM($H$98:$H$113)</f>
        <v>0.12095502257029422</v>
      </c>
    </row>
    <row r="101" spans="2:10" ht="38.25" customHeight="1" x14ac:dyDescent="0.2">
      <c r="B101" s="264" t="s">
        <v>50</v>
      </c>
      <c r="C101" s="265"/>
      <c r="D101" s="49">
        <v>1834</v>
      </c>
      <c r="E101" s="49">
        <v>1453</v>
      </c>
      <c r="F101" s="49">
        <v>1656</v>
      </c>
      <c r="G101" s="49">
        <v>2413</v>
      </c>
      <c r="H101" s="49">
        <v>3373</v>
      </c>
      <c r="I101" s="50">
        <f t="shared" si="5"/>
        <v>1.3978450062163281</v>
      </c>
      <c r="J101" s="51">
        <f t="shared" ref="J101:J112" si="6">H101/SUM($H$98:$H$113)</f>
        <v>9.172241257410127E-2</v>
      </c>
    </row>
    <row r="102" spans="2:10" ht="38.25" customHeight="1" x14ac:dyDescent="0.2">
      <c r="B102" s="264" t="s">
        <v>47</v>
      </c>
      <c r="C102" s="265"/>
      <c r="D102" s="49">
        <v>1193</v>
      </c>
      <c r="E102" s="49">
        <v>4057</v>
      </c>
      <c r="F102" s="49">
        <v>1672</v>
      </c>
      <c r="G102" s="49">
        <v>2362</v>
      </c>
      <c r="H102" s="49">
        <v>1703</v>
      </c>
      <c r="I102" s="50">
        <f t="shared" si="5"/>
        <v>0.72099915325994923</v>
      </c>
      <c r="J102" s="51">
        <f t="shared" si="6"/>
        <v>4.6309892859085225E-2</v>
      </c>
    </row>
    <row r="103" spans="2:10" ht="38.25" customHeight="1" x14ac:dyDescent="0.2">
      <c r="B103" s="264" t="s">
        <v>55</v>
      </c>
      <c r="C103" s="265"/>
      <c r="D103" s="49">
        <v>406</v>
      </c>
      <c r="E103" s="49">
        <v>569</v>
      </c>
      <c r="F103" s="49">
        <v>942</v>
      </c>
      <c r="G103" s="49">
        <v>1216</v>
      </c>
      <c r="H103" s="49">
        <v>1375</v>
      </c>
      <c r="I103" s="50">
        <f t="shared" si="5"/>
        <v>1.1307565789473684</v>
      </c>
      <c r="J103" s="51">
        <f t="shared" si="6"/>
        <v>3.7390547669549135E-2</v>
      </c>
    </row>
    <row r="104" spans="2:10" ht="38.25" customHeight="1" x14ac:dyDescent="0.2">
      <c r="B104" s="264" t="s">
        <v>51</v>
      </c>
      <c r="C104" s="265"/>
      <c r="D104" s="49">
        <v>836</v>
      </c>
      <c r="E104" s="49">
        <v>1319</v>
      </c>
      <c r="F104" s="49">
        <v>1348</v>
      </c>
      <c r="G104" s="49">
        <v>1201</v>
      </c>
      <c r="H104" s="49">
        <v>1117</v>
      </c>
      <c r="I104" s="50">
        <f t="shared" si="5"/>
        <v>0.93005828476269781</v>
      </c>
      <c r="J104" s="51">
        <f t="shared" si="6"/>
        <v>3.0374721270462826E-2</v>
      </c>
    </row>
    <row r="105" spans="2:10" ht="38.25" customHeight="1" x14ac:dyDescent="0.2">
      <c r="B105" s="264" t="s">
        <v>52</v>
      </c>
      <c r="C105" s="265"/>
      <c r="D105" s="52">
        <v>452</v>
      </c>
      <c r="E105" s="52">
        <v>672</v>
      </c>
      <c r="F105" s="52">
        <v>232</v>
      </c>
      <c r="G105" s="52">
        <v>265</v>
      </c>
      <c r="H105" s="52">
        <v>829</v>
      </c>
      <c r="I105" s="53">
        <f t="shared" si="5"/>
        <v>3.1283018867924528</v>
      </c>
      <c r="J105" s="51">
        <f t="shared" si="6"/>
        <v>2.2543101104040897E-2</v>
      </c>
    </row>
    <row r="106" spans="2:10" ht="38.25" customHeight="1" x14ac:dyDescent="0.2">
      <c r="B106" s="264" t="s">
        <v>57</v>
      </c>
      <c r="C106" s="265"/>
      <c r="D106" s="52">
        <v>262</v>
      </c>
      <c r="E106" s="52">
        <v>191</v>
      </c>
      <c r="F106" s="52">
        <v>195</v>
      </c>
      <c r="G106" s="52">
        <v>372</v>
      </c>
      <c r="H106" s="52">
        <v>695</v>
      </c>
      <c r="I106" s="53">
        <f t="shared" si="5"/>
        <v>1.868279569892473</v>
      </c>
      <c r="J106" s="51">
        <f t="shared" si="6"/>
        <v>1.8899222276608472E-2</v>
      </c>
    </row>
    <row r="107" spans="2:10" ht="38.25" customHeight="1" x14ac:dyDescent="0.2">
      <c r="B107" s="264" t="s">
        <v>44</v>
      </c>
      <c r="C107" s="265"/>
      <c r="D107" s="49">
        <v>840</v>
      </c>
      <c r="E107" s="49">
        <v>1313</v>
      </c>
      <c r="F107" s="49">
        <v>606</v>
      </c>
      <c r="G107" s="49">
        <v>520</v>
      </c>
      <c r="H107" s="49">
        <v>486</v>
      </c>
      <c r="I107" s="50">
        <f t="shared" si="5"/>
        <v>0.93461538461538463</v>
      </c>
      <c r="J107" s="51">
        <f t="shared" si="6"/>
        <v>1.3215859030837005E-2</v>
      </c>
    </row>
    <row r="108" spans="2:10" ht="38.25" customHeight="1" x14ac:dyDescent="0.2">
      <c r="B108" s="270" t="s">
        <v>48</v>
      </c>
      <c r="C108" s="265"/>
      <c r="D108" s="49">
        <v>185</v>
      </c>
      <c r="E108" s="49">
        <v>265</v>
      </c>
      <c r="F108" s="49">
        <v>326</v>
      </c>
      <c r="G108" s="49">
        <v>576</v>
      </c>
      <c r="H108" s="49">
        <v>468</v>
      </c>
      <c r="I108" s="50">
        <f t="shared" si="5"/>
        <v>0.8125</v>
      </c>
      <c r="J108" s="51">
        <f t="shared" si="6"/>
        <v>1.2726382770435633E-2</v>
      </c>
    </row>
    <row r="109" spans="2:10" ht="38.25" customHeight="1" x14ac:dyDescent="0.2">
      <c r="B109" s="264" t="s">
        <v>56</v>
      </c>
      <c r="C109" s="265"/>
      <c r="D109" s="49">
        <v>292</v>
      </c>
      <c r="E109" s="49">
        <v>485</v>
      </c>
      <c r="F109" s="49">
        <v>472</v>
      </c>
      <c r="G109" s="49">
        <v>453</v>
      </c>
      <c r="H109" s="49">
        <v>351</v>
      </c>
      <c r="I109" s="50">
        <f t="shared" si="5"/>
        <v>0.77483443708609268</v>
      </c>
      <c r="J109" s="51">
        <f t="shared" si="6"/>
        <v>9.544787077826725E-3</v>
      </c>
    </row>
    <row r="110" spans="2:10" ht="38.25" customHeight="1" x14ac:dyDescent="0.2">
      <c r="B110" s="264" t="s">
        <v>171</v>
      </c>
      <c r="C110" s="265"/>
      <c r="D110" s="52">
        <v>123</v>
      </c>
      <c r="E110" s="52">
        <v>140</v>
      </c>
      <c r="F110" s="52">
        <v>200</v>
      </c>
      <c r="G110" s="52">
        <v>131</v>
      </c>
      <c r="H110" s="52">
        <v>248</v>
      </c>
      <c r="I110" s="53">
        <f t="shared" si="5"/>
        <v>1.8931297709923665</v>
      </c>
      <c r="J110" s="51">
        <f t="shared" si="6"/>
        <v>6.7438951433077717E-3</v>
      </c>
    </row>
    <row r="111" spans="2:10" ht="38.25" customHeight="1" x14ac:dyDescent="0.2">
      <c r="B111" s="264" t="s">
        <v>134</v>
      </c>
      <c r="C111" s="265"/>
      <c r="D111" s="52">
        <v>296</v>
      </c>
      <c r="E111" s="52">
        <v>473</v>
      </c>
      <c r="F111" s="52">
        <v>862</v>
      </c>
      <c r="G111" s="52">
        <v>225</v>
      </c>
      <c r="H111" s="52">
        <v>238</v>
      </c>
      <c r="I111" s="53">
        <f t="shared" si="5"/>
        <v>1.0577777777777777</v>
      </c>
      <c r="J111" s="51">
        <f t="shared" si="6"/>
        <v>6.4719638875292322E-3</v>
      </c>
    </row>
    <row r="112" spans="2:10" ht="38.25" customHeight="1" x14ac:dyDescent="0.2">
      <c r="B112" s="264" t="s">
        <v>170</v>
      </c>
      <c r="C112" s="265"/>
      <c r="D112" s="52">
        <v>11</v>
      </c>
      <c r="E112" s="52">
        <v>10</v>
      </c>
      <c r="F112" s="52">
        <v>16</v>
      </c>
      <c r="G112" s="52">
        <v>62</v>
      </c>
      <c r="H112" s="52">
        <v>234</v>
      </c>
      <c r="I112" s="53">
        <f t="shared" si="5"/>
        <v>3.774193548387097</v>
      </c>
      <c r="J112" s="51">
        <f t="shared" si="6"/>
        <v>6.3631913852178167E-3</v>
      </c>
    </row>
    <row r="113" spans="1:10" ht="38.25" customHeight="1" thickBot="1" x14ac:dyDescent="0.25">
      <c r="B113" s="250" t="s">
        <v>29</v>
      </c>
      <c r="C113" s="251"/>
      <c r="D113" s="55">
        <v>1877</v>
      </c>
      <c r="E113" s="55">
        <v>1956</v>
      </c>
      <c r="F113" s="55">
        <v>2078</v>
      </c>
      <c r="G113" s="55">
        <v>2061</v>
      </c>
      <c r="H113" s="55">
        <v>1780</v>
      </c>
      <c r="I113" s="56">
        <f t="shared" si="5"/>
        <v>0.86365841824357104</v>
      </c>
      <c r="J113" s="56">
        <f>H113/SUM($H$98:$H$113)</f>
        <v>4.8403763528579974E-2</v>
      </c>
    </row>
    <row r="114" spans="1:10" ht="38.25" customHeight="1" thickTop="1" x14ac:dyDescent="0.2">
      <c r="B114" s="252" t="s">
        <v>6</v>
      </c>
      <c r="C114" s="253"/>
      <c r="D114" s="58">
        <v>23934</v>
      </c>
      <c r="E114" s="58">
        <v>30305</v>
      </c>
      <c r="F114" s="58">
        <v>28270</v>
      </c>
      <c r="G114" s="58">
        <v>26942</v>
      </c>
      <c r="H114" s="58">
        <v>31666</v>
      </c>
      <c r="I114" s="59">
        <f t="shared" si="5"/>
        <v>1.175339618439611</v>
      </c>
      <c r="J114" s="60">
        <f>H114/$H$114</f>
        <v>1</v>
      </c>
    </row>
    <row r="115" spans="1:10" ht="13.5" x14ac:dyDescent="0.2">
      <c r="A115" s="1"/>
      <c r="B115" s="61"/>
      <c r="C115" s="61"/>
      <c r="D115" s="62"/>
      <c r="E115" s="62"/>
      <c r="F115" s="62"/>
      <c r="G115" s="62"/>
      <c r="H115"/>
      <c r="I115"/>
      <c r="J115" s="63"/>
    </row>
    <row r="116" spans="1:10" ht="13.5" x14ac:dyDescent="0.2">
      <c r="A116" s="1"/>
      <c r="B116" s="61"/>
      <c r="C116" s="61"/>
      <c r="D116" s="62"/>
      <c r="E116" s="62"/>
      <c r="F116" s="62"/>
      <c r="G116" s="62"/>
      <c r="H116" s="62"/>
      <c r="I116" s="64"/>
      <c r="J116" s="63"/>
    </row>
    <row r="117" spans="1:10" ht="30" customHeight="1" x14ac:dyDescent="0.2">
      <c r="A117" s="1"/>
      <c r="B117" s="48"/>
      <c r="C117" s="48"/>
      <c r="D117" s="48"/>
      <c r="E117" s="48"/>
      <c r="F117" s="48"/>
      <c r="G117" s="48"/>
      <c r="H117" s="48"/>
      <c r="I117" s="48"/>
      <c r="J117" s="1"/>
    </row>
    <row r="118" spans="1:10" s="3" customFormat="1" ht="26.25" customHeight="1" x14ac:dyDescent="0.2">
      <c r="A118" s="1"/>
      <c r="B118" s="1"/>
      <c r="C118" s="1"/>
      <c r="D118" s="1"/>
      <c r="E118" s="1"/>
      <c r="F118" s="1"/>
      <c r="G118" s="1"/>
      <c r="H118" s="1"/>
      <c r="I118" s="1"/>
      <c r="J118" s="1"/>
    </row>
    <row r="119" spans="1:10" s="3" customFormat="1" ht="54" customHeight="1" x14ac:dyDescent="0.2">
      <c r="B119" s="190" t="s">
        <v>30</v>
      </c>
    </row>
    <row r="120" spans="1:10" ht="22.5" customHeight="1" x14ac:dyDescent="0.2">
      <c r="B120" s="266"/>
      <c r="C120" s="267"/>
      <c r="D120" s="260" t="s">
        <v>126</v>
      </c>
      <c r="E120" s="239" t="s">
        <v>127</v>
      </c>
      <c r="F120" s="239" t="s">
        <v>128</v>
      </c>
      <c r="G120" s="239" t="s">
        <v>129</v>
      </c>
      <c r="H120" s="239" t="s">
        <v>166</v>
      </c>
      <c r="I120" s="239" t="s">
        <v>73</v>
      </c>
      <c r="J120" s="239" t="s">
        <v>0</v>
      </c>
    </row>
    <row r="121" spans="1:10" ht="23.25" customHeight="1" thickBot="1" x14ac:dyDescent="0.25">
      <c r="B121" s="268"/>
      <c r="C121" s="269"/>
      <c r="D121" s="261"/>
      <c r="E121" s="241"/>
      <c r="F121" s="241"/>
      <c r="G121" s="240"/>
      <c r="H121" s="240"/>
      <c r="I121" s="241"/>
      <c r="J121" s="241"/>
    </row>
    <row r="122" spans="1:10" ht="38.25" customHeight="1" thickTop="1" x14ac:dyDescent="0.2">
      <c r="B122" s="264" t="s">
        <v>131</v>
      </c>
      <c r="C122" s="265"/>
      <c r="D122" s="49">
        <v>27117</v>
      </c>
      <c r="E122" s="49">
        <v>1818</v>
      </c>
      <c r="F122" s="49">
        <v>5785</v>
      </c>
      <c r="G122" s="49">
        <v>60944</v>
      </c>
      <c r="H122" s="49">
        <v>317764</v>
      </c>
      <c r="I122" s="50">
        <f t="shared" ref="I122:I138" si="7">H122/G122</f>
        <v>5.2140325544762405</v>
      </c>
      <c r="J122" s="51">
        <f t="shared" ref="J122:J138" si="8">H122/$H$138</f>
        <v>0.30084308091399248</v>
      </c>
    </row>
    <row r="123" spans="1:10" ht="38.25" customHeight="1" x14ac:dyDescent="0.2">
      <c r="B123" s="252" t="s">
        <v>70</v>
      </c>
      <c r="C123" s="253"/>
      <c r="D123" s="58">
        <v>11863</v>
      </c>
      <c r="E123" s="58">
        <v>3166</v>
      </c>
      <c r="F123" s="58">
        <v>21502</v>
      </c>
      <c r="G123" s="58">
        <v>148439</v>
      </c>
      <c r="H123" s="58">
        <v>118190</v>
      </c>
      <c r="I123" s="59">
        <f t="shared" si="7"/>
        <v>0.79621932241526827</v>
      </c>
      <c r="J123" s="60">
        <f t="shared" si="8"/>
        <v>0.11189638767520793</v>
      </c>
    </row>
    <row r="124" spans="1:10" ht="38.25" customHeight="1" x14ac:dyDescent="0.2">
      <c r="B124" s="264" t="s">
        <v>42</v>
      </c>
      <c r="C124" s="265"/>
      <c r="D124" s="49">
        <v>48933</v>
      </c>
      <c r="E124" s="49">
        <v>67582</v>
      </c>
      <c r="F124" s="49">
        <v>108684</v>
      </c>
      <c r="G124" s="49">
        <v>76269</v>
      </c>
      <c r="H124" s="49">
        <v>84403</v>
      </c>
      <c r="I124" s="50">
        <f t="shared" si="7"/>
        <v>1.1066488350443824</v>
      </c>
      <c r="J124" s="51">
        <f t="shared" si="8"/>
        <v>7.9908543945770155E-2</v>
      </c>
    </row>
    <row r="125" spans="1:10" ht="38.25" customHeight="1" x14ac:dyDescent="0.2">
      <c r="B125" s="264" t="s">
        <v>48</v>
      </c>
      <c r="C125" s="265"/>
      <c r="D125" s="49">
        <v>65937</v>
      </c>
      <c r="E125" s="49">
        <v>64728</v>
      </c>
      <c r="F125" s="49">
        <v>104848</v>
      </c>
      <c r="G125" s="49">
        <v>98062</v>
      </c>
      <c r="H125" s="49">
        <v>68976</v>
      </c>
      <c r="I125" s="50">
        <f t="shared" si="7"/>
        <v>0.70339173176153857</v>
      </c>
      <c r="J125" s="51">
        <f t="shared" si="8"/>
        <v>6.530303102026519E-2</v>
      </c>
    </row>
    <row r="126" spans="1:10" ht="38.25" customHeight="1" x14ac:dyDescent="0.2">
      <c r="B126" s="264" t="s">
        <v>40</v>
      </c>
      <c r="C126" s="265"/>
      <c r="D126" s="49">
        <v>30037</v>
      </c>
      <c r="E126" s="49">
        <v>41993</v>
      </c>
      <c r="F126" s="49">
        <v>44984</v>
      </c>
      <c r="G126" s="49">
        <v>54613</v>
      </c>
      <c r="H126" s="49">
        <v>44836</v>
      </c>
      <c r="I126" s="50">
        <f t="shared" si="7"/>
        <v>0.82097669053155842</v>
      </c>
      <c r="J126" s="51">
        <f t="shared" si="8"/>
        <v>4.2448484963242432E-2</v>
      </c>
    </row>
    <row r="127" spans="1:10" ht="38.25" customHeight="1" x14ac:dyDescent="0.2">
      <c r="B127" s="264" t="s">
        <v>57</v>
      </c>
      <c r="C127" s="265"/>
      <c r="D127" s="49">
        <v>19019</v>
      </c>
      <c r="E127" s="49">
        <v>8941</v>
      </c>
      <c r="F127" s="49">
        <v>43809</v>
      </c>
      <c r="G127" s="49">
        <v>19107</v>
      </c>
      <c r="H127" s="49">
        <v>34164</v>
      </c>
      <c r="I127" s="50">
        <f t="shared" si="7"/>
        <v>1.7880357983984927</v>
      </c>
      <c r="J127" s="51">
        <f t="shared" si="8"/>
        <v>3.2344768495945544E-2</v>
      </c>
    </row>
    <row r="128" spans="1:10" ht="38.25" customHeight="1" x14ac:dyDescent="0.2">
      <c r="B128" s="264" t="s">
        <v>55</v>
      </c>
      <c r="C128" s="265"/>
      <c r="D128" s="49">
        <v>10284</v>
      </c>
      <c r="E128" s="49">
        <v>15233</v>
      </c>
      <c r="F128" s="49">
        <v>17134</v>
      </c>
      <c r="G128" s="49">
        <v>30093</v>
      </c>
      <c r="H128" s="49">
        <v>31262</v>
      </c>
      <c r="I128" s="50">
        <f t="shared" si="7"/>
        <v>1.0388462433123982</v>
      </c>
      <c r="J128" s="51">
        <f t="shared" si="8"/>
        <v>2.9597299868875118E-2</v>
      </c>
    </row>
    <row r="129" spans="1:10" ht="38.25" customHeight="1" x14ac:dyDescent="0.2">
      <c r="B129" s="264" t="s">
        <v>49</v>
      </c>
      <c r="C129" s="265"/>
      <c r="D129" s="49">
        <v>30477</v>
      </c>
      <c r="E129" s="49">
        <v>42914</v>
      </c>
      <c r="F129" s="49">
        <v>44110</v>
      </c>
      <c r="G129" s="49">
        <v>35136</v>
      </c>
      <c r="H129" s="49">
        <v>29891</v>
      </c>
      <c r="I129" s="50">
        <f t="shared" si="7"/>
        <v>0.85072290528233152</v>
      </c>
      <c r="J129" s="51">
        <f t="shared" si="8"/>
        <v>2.8299305558842882E-2</v>
      </c>
    </row>
    <row r="130" spans="1:10" ht="38.25" customHeight="1" x14ac:dyDescent="0.2">
      <c r="B130" s="264" t="s">
        <v>52</v>
      </c>
      <c r="C130" s="265"/>
      <c r="D130" s="52">
        <v>15615</v>
      </c>
      <c r="E130" s="52">
        <v>28076</v>
      </c>
      <c r="F130" s="52">
        <v>16740</v>
      </c>
      <c r="G130" s="52">
        <v>17431</v>
      </c>
      <c r="H130" s="52">
        <v>21143</v>
      </c>
      <c r="I130" s="53">
        <f t="shared" si="7"/>
        <v>1.2129539326487293</v>
      </c>
      <c r="J130" s="54">
        <f t="shared" si="8"/>
        <v>2.0017136175792549E-2</v>
      </c>
    </row>
    <row r="131" spans="1:10" ht="38.25" customHeight="1" x14ac:dyDescent="0.2">
      <c r="B131" s="264" t="s">
        <v>53</v>
      </c>
      <c r="C131" s="265"/>
      <c r="D131" s="52">
        <v>106058</v>
      </c>
      <c r="E131" s="52">
        <v>47461</v>
      </c>
      <c r="F131" s="52">
        <v>8511</v>
      </c>
      <c r="G131" s="52">
        <v>16025</v>
      </c>
      <c r="H131" s="52">
        <v>20907</v>
      </c>
      <c r="I131" s="53">
        <f t="shared" si="7"/>
        <v>1.3046489859594383</v>
      </c>
      <c r="J131" s="54">
        <f t="shared" si="8"/>
        <v>1.9793703165458771E-2</v>
      </c>
    </row>
    <row r="132" spans="1:10" ht="38.25" customHeight="1" x14ac:dyDescent="0.2">
      <c r="B132" s="264" t="s">
        <v>43</v>
      </c>
      <c r="C132" s="265"/>
      <c r="D132" s="52">
        <v>6408</v>
      </c>
      <c r="E132" s="52">
        <v>5086</v>
      </c>
      <c r="F132" s="52">
        <v>24954</v>
      </c>
      <c r="G132" s="52">
        <v>13707</v>
      </c>
      <c r="H132" s="52">
        <v>15421</v>
      </c>
      <c r="I132" s="53">
        <f t="shared" si="7"/>
        <v>1.1250455971401474</v>
      </c>
      <c r="J132" s="54">
        <f t="shared" si="8"/>
        <v>1.4599832425242249E-2</v>
      </c>
    </row>
    <row r="133" spans="1:10" ht="38.25" customHeight="1" x14ac:dyDescent="0.2">
      <c r="B133" s="264" t="s">
        <v>50</v>
      </c>
      <c r="C133" s="265"/>
      <c r="D133" s="49">
        <v>23745</v>
      </c>
      <c r="E133" s="49">
        <v>20043</v>
      </c>
      <c r="F133" s="49">
        <v>22855</v>
      </c>
      <c r="G133" s="49">
        <v>31716</v>
      </c>
      <c r="H133" s="49">
        <v>14990</v>
      </c>
      <c r="I133" s="50">
        <f t="shared" si="7"/>
        <v>0.47263210997603733</v>
      </c>
      <c r="J133" s="51">
        <f t="shared" si="8"/>
        <v>1.419178315636997E-2</v>
      </c>
    </row>
    <row r="134" spans="1:10" ht="38.25" customHeight="1" x14ac:dyDescent="0.2">
      <c r="B134" s="264" t="s">
        <v>168</v>
      </c>
      <c r="C134" s="265"/>
      <c r="D134" s="52">
        <v>21047</v>
      </c>
      <c r="E134" s="52">
        <v>11549</v>
      </c>
      <c r="F134" s="52">
        <v>16011</v>
      </c>
      <c r="G134" s="52">
        <v>11622</v>
      </c>
      <c r="H134" s="52">
        <v>9678</v>
      </c>
      <c r="I134" s="53">
        <f t="shared" si="7"/>
        <v>0.83273102736189986</v>
      </c>
      <c r="J134" s="54">
        <f t="shared" si="8"/>
        <v>9.1626469237724197E-3</v>
      </c>
    </row>
    <row r="135" spans="1:10" ht="38.25" customHeight="1" x14ac:dyDescent="0.2">
      <c r="B135" s="264" t="s">
        <v>167</v>
      </c>
      <c r="C135" s="265"/>
      <c r="D135" s="52">
        <v>10760</v>
      </c>
      <c r="E135" s="52">
        <v>9500</v>
      </c>
      <c r="F135" s="52">
        <v>12054</v>
      </c>
      <c r="G135" s="52">
        <v>7426</v>
      </c>
      <c r="H135" s="52">
        <v>9565</v>
      </c>
      <c r="I135" s="53">
        <f t="shared" si="7"/>
        <v>1.2880420145434959</v>
      </c>
      <c r="J135" s="54">
        <f t="shared" si="8"/>
        <v>9.055664168824468E-3</v>
      </c>
    </row>
    <row r="136" spans="1:10" ht="38.25" customHeight="1" x14ac:dyDescent="0.2">
      <c r="B136" s="264" t="s">
        <v>169</v>
      </c>
      <c r="C136" s="265"/>
      <c r="D136" s="49">
        <v>7588</v>
      </c>
      <c r="E136" s="49">
        <v>8243</v>
      </c>
      <c r="F136" s="49">
        <v>15597</v>
      </c>
      <c r="G136" s="49">
        <v>11649</v>
      </c>
      <c r="H136" s="49">
        <v>9371</v>
      </c>
      <c r="I136" s="50">
        <f t="shared" si="7"/>
        <v>0.80444673362520391</v>
      </c>
      <c r="J136" s="51">
        <f t="shared" si="8"/>
        <v>8.8719946603297538E-3</v>
      </c>
    </row>
    <row r="137" spans="1:10" ht="38.25" customHeight="1" thickBot="1" x14ac:dyDescent="0.25">
      <c r="B137" s="250" t="s">
        <v>74</v>
      </c>
      <c r="C137" s="251"/>
      <c r="D137" s="55">
        <v>583992</v>
      </c>
      <c r="E137" s="55">
        <v>212886</v>
      </c>
      <c r="F137" s="55">
        <v>311833</v>
      </c>
      <c r="G137" s="55">
        <v>250408</v>
      </c>
      <c r="H137" s="55">
        <v>225684</v>
      </c>
      <c r="I137" s="56">
        <f t="shared" si="7"/>
        <v>0.90126513529919172</v>
      </c>
      <c r="J137" s="57">
        <f t="shared" si="8"/>
        <v>0.21366633688206807</v>
      </c>
    </row>
    <row r="138" spans="1:10" ht="38.25" customHeight="1" thickTop="1" x14ac:dyDescent="0.2">
      <c r="B138" s="252" t="s">
        <v>6</v>
      </c>
      <c r="C138" s="253"/>
      <c r="D138" s="58">
        <v>1018880</v>
      </c>
      <c r="E138" s="58">
        <v>589219</v>
      </c>
      <c r="F138" s="58">
        <v>819411</v>
      </c>
      <c r="G138" s="58">
        <v>882647</v>
      </c>
      <c r="H138" s="58">
        <v>1056245</v>
      </c>
      <c r="I138" s="59">
        <f t="shared" si="7"/>
        <v>1.1966788534940922</v>
      </c>
      <c r="J138" s="60">
        <f t="shared" si="8"/>
        <v>1</v>
      </c>
    </row>
    <row r="139" spans="1:10" s="3" customFormat="1" ht="5.25" customHeight="1" x14ac:dyDescent="0.2">
      <c r="A139" s="1"/>
      <c r="B139" s="86"/>
      <c r="C139" s="86"/>
      <c r="D139" s="86"/>
      <c r="E139" s="86"/>
      <c r="F139" s="86"/>
      <c r="G139" s="86"/>
      <c r="H139" s="86"/>
      <c r="I139" s="86"/>
      <c r="J139" s="87"/>
    </row>
    <row r="140" spans="1:10" s="3" customFormat="1" x14ac:dyDescent="0.2">
      <c r="A140" s="1"/>
      <c r="B140" s="19" t="s">
        <v>31</v>
      </c>
      <c r="C140" s="1"/>
      <c r="D140" s="1"/>
      <c r="E140" s="1"/>
      <c r="F140" s="1"/>
      <c r="G140" s="1"/>
      <c r="H140" s="1"/>
      <c r="I140" s="1"/>
      <c r="J140" s="1"/>
    </row>
    <row r="141" spans="1:10" x14ac:dyDescent="0.2">
      <c r="B141" s="3"/>
      <c r="C141" s="3"/>
      <c r="D141" s="3"/>
      <c r="E141" s="3"/>
      <c r="F141" s="3"/>
      <c r="G141" s="3"/>
      <c r="H141" s="3"/>
      <c r="I141" s="3"/>
    </row>
    <row r="142" spans="1:10" ht="19.5" customHeight="1" x14ac:dyDescent="0.2">
      <c r="B142" s="254" t="s">
        <v>32</v>
      </c>
      <c r="C142" s="254"/>
      <c r="D142" s="254"/>
      <c r="E142" s="254"/>
      <c r="F142" s="254"/>
      <c r="G142" s="3"/>
      <c r="H142" s="3"/>
      <c r="I142" s="3"/>
    </row>
    <row r="143" spans="1:10" ht="17.25" customHeight="1" x14ac:dyDescent="0.2">
      <c r="B143" s="254"/>
      <c r="C143" s="254"/>
      <c r="D143" s="254"/>
      <c r="E143" s="254"/>
      <c r="F143" s="254"/>
      <c r="G143" s="3"/>
      <c r="H143" s="3"/>
      <c r="I143" s="3"/>
      <c r="J143" s="65" t="s">
        <v>7</v>
      </c>
    </row>
    <row r="144" spans="1:10" ht="17.25" customHeight="1" x14ac:dyDescent="0.2">
      <c r="B144" s="255"/>
      <c r="C144" s="255"/>
      <c r="D144" s="255"/>
      <c r="E144" s="255"/>
      <c r="F144" s="255"/>
      <c r="G144" s="3"/>
      <c r="H144" s="3"/>
      <c r="I144" s="3"/>
      <c r="J144" s="23" t="s">
        <v>8</v>
      </c>
    </row>
    <row r="145" spans="2:10" ht="22.5" customHeight="1" x14ac:dyDescent="0.2">
      <c r="B145" s="256"/>
      <c r="C145" s="257"/>
      <c r="D145" s="260" t="s">
        <v>126</v>
      </c>
      <c r="E145" s="239" t="s">
        <v>127</v>
      </c>
      <c r="F145" s="239" t="s">
        <v>128</v>
      </c>
      <c r="G145" s="239" t="s">
        <v>129</v>
      </c>
      <c r="H145" s="239" t="s">
        <v>166</v>
      </c>
      <c r="I145" s="239" t="s">
        <v>73</v>
      </c>
      <c r="J145" s="239" t="s">
        <v>0</v>
      </c>
    </row>
    <row r="146" spans="2:10" ht="23.25" customHeight="1" thickBot="1" x14ac:dyDescent="0.25">
      <c r="B146" s="258"/>
      <c r="C146" s="259"/>
      <c r="D146" s="261"/>
      <c r="E146" s="241"/>
      <c r="F146" s="241"/>
      <c r="G146" s="240"/>
      <c r="H146" s="240"/>
      <c r="I146" s="241"/>
      <c r="J146" s="241"/>
    </row>
    <row r="147" spans="2:10" ht="36.75" customHeight="1" thickTop="1" x14ac:dyDescent="0.2">
      <c r="B147" s="242" t="s">
        <v>33</v>
      </c>
      <c r="C147" s="243"/>
      <c r="D147" s="220">
        <v>21091</v>
      </c>
      <c r="E147" s="221">
        <v>28090</v>
      </c>
      <c r="F147" s="221">
        <v>25815</v>
      </c>
      <c r="G147" s="222">
        <v>23765</v>
      </c>
      <c r="H147" s="222">
        <v>27969</v>
      </c>
      <c r="I147" s="66">
        <f t="shared" ref="I147:I152" si="9">H147/G147</f>
        <v>1.1768988007574164</v>
      </c>
      <c r="J147" s="66">
        <f>H147/(H147+H149)</f>
        <v>0.88325017368786707</v>
      </c>
    </row>
    <row r="148" spans="2:10" ht="36.75" customHeight="1" x14ac:dyDescent="0.2">
      <c r="B148" s="244"/>
      <c r="C148" s="245"/>
      <c r="D148" s="207">
        <v>180503</v>
      </c>
      <c r="E148" s="69">
        <v>246213</v>
      </c>
      <c r="F148" s="69">
        <v>352991</v>
      </c>
      <c r="G148" s="68">
        <v>533771</v>
      </c>
      <c r="H148" s="223">
        <v>376605</v>
      </c>
      <c r="I148" s="224">
        <f t="shared" si="9"/>
        <v>0.70555537861742212</v>
      </c>
      <c r="J148" s="225">
        <f>H148/H152</f>
        <v>0.35655080024047453</v>
      </c>
    </row>
    <row r="149" spans="2:10" ht="36.75" customHeight="1" x14ac:dyDescent="0.2">
      <c r="B149" s="246" t="s">
        <v>4</v>
      </c>
      <c r="C149" s="247"/>
      <c r="D149" s="226">
        <v>2843</v>
      </c>
      <c r="E149" s="227">
        <v>2215</v>
      </c>
      <c r="F149" s="227">
        <v>2455</v>
      </c>
      <c r="G149" s="228">
        <v>3177</v>
      </c>
      <c r="H149" s="229">
        <v>3697</v>
      </c>
      <c r="I149" s="230">
        <f t="shared" si="9"/>
        <v>1.1636764242996538</v>
      </c>
      <c r="J149" s="67">
        <f>H149/(H147+H149)</f>
        <v>0.11674982631213289</v>
      </c>
    </row>
    <row r="150" spans="2:10" ht="36.75" customHeight="1" thickBot="1" x14ac:dyDescent="0.25">
      <c r="B150" s="248"/>
      <c r="C150" s="249"/>
      <c r="D150" s="231">
        <v>838377</v>
      </c>
      <c r="E150" s="232">
        <v>343006</v>
      </c>
      <c r="F150" s="232">
        <v>466420</v>
      </c>
      <c r="G150" s="233">
        <v>348876</v>
      </c>
      <c r="H150" s="233">
        <v>679640</v>
      </c>
      <c r="I150" s="234">
        <f t="shared" si="9"/>
        <v>1.9480847063139912</v>
      </c>
      <c r="J150" s="234">
        <f>H150/H152</f>
        <v>0.64344919975952553</v>
      </c>
    </row>
    <row r="151" spans="2:10" ht="36.75" customHeight="1" thickTop="1" x14ac:dyDescent="0.2">
      <c r="B151" s="262" t="s">
        <v>6</v>
      </c>
      <c r="C151" s="263"/>
      <c r="D151" s="235">
        <v>23934</v>
      </c>
      <c r="E151" s="236">
        <v>30305</v>
      </c>
      <c r="F151" s="236">
        <v>28270</v>
      </c>
      <c r="G151" s="237">
        <v>26942</v>
      </c>
      <c r="H151" s="237">
        <v>31666</v>
      </c>
      <c r="I151" s="238">
        <f t="shared" si="9"/>
        <v>1.175339618439611</v>
      </c>
      <c r="J151" s="238">
        <f>J147+J149</f>
        <v>1</v>
      </c>
    </row>
    <row r="152" spans="2:10" ht="36.75" customHeight="1" x14ac:dyDescent="0.2">
      <c r="B152" s="244"/>
      <c r="C152" s="245"/>
      <c r="D152" s="207">
        <v>1018880</v>
      </c>
      <c r="E152" s="69">
        <v>589219</v>
      </c>
      <c r="F152" s="69">
        <v>819411</v>
      </c>
      <c r="G152" s="68">
        <v>882647</v>
      </c>
      <c r="H152" s="68">
        <v>1056245</v>
      </c>
      <c r="I152" s="225">
        <f t="shared" si="9"/>
        <v>1.1966788534940922</v>
      </c>
      <c r="J152" s="225">
        <f>J148+J150</f>
        <v>1</v>
      </c>
    </row>
    <row r="153" spans="2:10" ht="21" customHeight="1" x14ac:dyDescent="0.2">
      <c r="B153" s="84" t="s">
        <v>31</v>
      </c>
      <c r="C153" s="3"/>
      <c r="D153" s="3"/>
      <c r="E153" s="3"/>
      <c r="F153" s="3"/>
      <c r="G153" s="3"/>
      <c r="H153" s="3"/>
      <c r="I153" s="3"/>
    </row>
    <row r="155" spans="2:10" s="3" customFormat="1" ht="19.5" customHeight="1" x14ac:dyDescent="0.2">
      <c r="B155" s="254" t="s">
        <v>34</v>
      </c>
      <c r="C155" s="254"/>
      <c r="D155" s="254"/>
      <c r="E155" s="254"/>
      <c r="F155" s="254"/>
      <c r="G155" s="254"/>
      <c r="H155" s="254"/>
      <c r="I155" s="98"/>
      <c r="J155" s="98"/>
    </row>
    <row r="156" spans="2:10" s="3" customFormat="1" ht="17.25" customHeight="1" x14ac:dyDescent="0.2">
      <c r="B156" s="254"/>
      <c r="C156" s="254"/>
      <c r="D156" s="254"/>
      <c r="E156" s="254"/>
      <c r="F156" s="254"/>
      <c r="G156" s="254"/>
      <c r="H156" s="254"/>
      <c r="I156" s="4"/>
      <c r="J156" s="65" t="s">
        <v>7</v>
      </c>
    </row>
    <row r="157" spans="2:10" s="3" customFormat="1" ht="17.25" customHeight="1" x14ac:dyDescent="0.2">
      <c r="B157" s="255"/>
      <c r="C157" s="255"/>
      <c r="D157" s="255"/>
      <c r="E157" s="255"/>
      <c r="F157" s="255"/>
      <c r="G157" s="255"/>
      <c r="H157" s="255"/>
      <c r="I157" s="4"/>
      <c r="J157" s="23" t="s">
        <v>8</v>
      </c>
    </row>
    <row r="158" spans="2:10" ht="22.5" customHeight="1" x14ac:dyDescent="0.2">
      <c r="B158" s="266"/>
      <c r="C158" s="267"/>
      <c r="D158" s="260" t="s">
        <v>126</v>
      </c>
      <c r="E158" s="239" t="s">
        <v>127</v>
      </c>
      <c r="F158" s="239" t="s">
        <v>128</v>
      </c>
      <c r="G158" s="239" t="s">
        <v>129</v>
      </c>
      <c r="H158" s="239" t="s">
        <v>166</v>
      </c>
      <c r="I158" s="239" t="s">
        <v>73</v>
      </c>
      <c r="J158" s="239" t="s">
        <v>0</v>
      </c>
    </row>
    <row r="159" spans="2:10" ht="23.25" customHeight="1" thickBot="1" x14ac:dyDescent="0.25">
      <c r="B159" s="268"/>
      <c r="C159" s="269"/>
      <c r="D159" s="298"/>
      <c r="E159" s="241"/>
      <c r="F159" s="241"/>
      <c r="G159" s="241"/>
      <c r="H159" s="240"/>
      <c r="I159" s="241"/>
      <c r="J159" s="241"/>
    </row>
    <row r="160" spans="2:10" ht="20.25" customHeight="1" thickTop="1" x14ac:dyDescent="0.2">
      <c r="B160" s="266" t="s">
        <v>135</v>
      </c>
      <c r="C160" s="267"/>
      <c r="D160" s="70">
        <v>1</v>
      </c>
      <c r="E160" s="71">
        <v>1</v>
      </c>
      <c r="F160" s="71">
        <v>1</v>
      </c>
      <c r="G160" s="71">
        <v>2</v>
      </c>
      <c r="H160" s="71">
        <v>2</v>
      </c>
      <c r="I160" s="72">
        <f>IF(AND(H160=0,G160=0),"-",IF(H160=0,"全減",IF(G160=0,"全増",H160/G160)))</f>
        <v>1</v>
      </c>
      <c r="J160" s="73">
        <f>IF(H160=0,"-",H160/$H$176)</f>
        <v>0.4</v>
      </c>
    </row>
    <row r="161" spans="2:10" ht="20.25" customHeight="1" x14ac:dyDescent="0.2">
      <c r="B161" s="252"/>
      <c r="C161" s="253"/>
      <c r="D161" s="36">
        <v>1275</v>
      </c>
      <c r="E161" s="37">
        <v>45</v>
      </c>
      <c r="F161" s="37">
        <v>2</v>
      </c>
      <c r="G161" s="37">
        <v>1993</v>
      </c>
      <c r="H161" s="37">
        <v>2</v>
      </c>
      <c r="I161" s="38">
        <f>IF(AND(H161=0,G161=0),"-",IF(H161=0,"全減",IF(G161=0,"全増",H161/G161)))</f>
        <v>1.0035122930255895E-3</v>
      </c>
      <c r="J161" s="38">
        <f>IF(H161=0,"-",H161/$H$177)</f>
        <v>0.4</v>
      </c>
    </row>
    <row r="162" spans="2:10" ht="20.25" customHeight="1" x14ac:dyDescent="0.2">
      <c r="B162" s="266" t="s">
        <v>176</v>
      </c>
      <c r="C162" s="267"/>
      <c r="D162" s="70">
        <v>0</v>
      </c>
      <c r="E162" s="71">
        <v>0</v>
      </c>
      <c r="F162" s="71">
        <v>0</v>
      </c>
      <c r="G162" s="71">
        <v>0</v>
      </c>
      <c r="H162" s="71">
        <v>2</v>
      </c>
      <c r="I162" s="72" t="str">
        <f>IF(AND(H162=0,G162=0),"-",IF(H162=0,"全減",IF(G162=0,"全増",H162/G162)))</f>
        <v>全増</v>
      </c>
      <c r="J162" s="73">
        <f>IF(H162=0,"-",H162/$H$176)</f>
        <v>0.4</v>
      </c>
    </row>
    <row r="163" spans="2:10" ht="20.25" customHeight="1" x14ac:dyDescent="0.2">
      <c r="B163" s="252"/>
      <c r="C163" s="253"/>
      <c r="D163" s="36">
        <v>0</v>
      </c>
      <c r="E163" s="37">
        <v>0</v>
      </c>
      <c r="F163" s="37">
        <v>0</v>
      </c>
      <c r="G163" s="37">
        <v>0</v>
      </c>
      <c r="H163" s="37">
        <v>2</v>
      </c>
      <c r="I163" s="38" t="str">
        <f>IF(AND(H163=0,G163=0),"-",IF(H163=0,"全減",IF(G163=0,"全増",H163/G163)))</f>
        <v>全増</v>
      </c>
      <c r="J163" s="38">
        <f>IF(H163=0,"-",H163/$H$177)</f>
        <v>0.4</v>
      </c>
    </row>
    <row r="164" spans="2:10" ht="20.25" customHeight="1" x14ac:dyDescent="0.2">
      <c r="B164" s="285" t="s">
        <v>175</v>
      </c>
      <c r="C164" s="301"/>
      <c r="D164" s="70">
        <v>0</v>
      </c>
      <c r="E164" s="71">
        <v>0</v>
      </c>
      <c r="F164" s="71">
        <v>0</v>
      </c>
      <c r="G164" s="71">
        <v>0</v>
      </c>
      <c r="H164" s="71">
        <v>1</v>
      </c>
      <c r="I164" s="72" t="str">
        <f>IF(AND(H164=0,G164=0),"-",IF(H164=0,"全減",IF(G164=0,"全増",H164/G164)))</f>
        <v>全増</v>
      </c>
      <c r="J164" s="73">
        <f>IF(H164=0,"-",H164/$H$176)</f>
        <v>0.2</v>
      </c>
    </row>
    <row r="165" spans="2:10" ht="20.25" customHeight="1" x14ac:dyDescent="0.2">
      <c r="B165" s="252"/>
      <c r="C165" s="253"/>
      <c r="D165" s="36">
        <v>0</v>
      </c>
      <c r="E165" s="37">
        <v>0</v>
      </c>
      <c r="F165" s="37">
        <v>0</v>
      </c>
      <c r="G165" s="37">
        <v>0</v>
      </c>
      <c r="H165" s="37">
        <v>1</v>
      </c>
      <c r="I165" s="38" t="str">
        <f t="shared" ref="I165:I175" si="10">IF(AND(H165=0,G165=0),"-",IF(H165=0,"全減",IF(G165=0,"全増",H165/G165)))</f>
        <v>全増</v>
      </c>
      <c r="J165" s="38">
        <f>IF(H165=0,"-",H165/$H$177)</f>
        <v>0.2</v>
      </c>
    </row>
    <row r="166" spans="2:10" ht="20.25" customHeight="1" x14ac:dyDescent="0.2">
      <c r="B166" s="266" t="s">
        <v>125</v>
      </c>
      <c r="C166" s="267"/>
      <c r="D166" s="70">
        <v>0</v>
      </c>
      <c r="E166" s="71">
        <v>1</v>
      </c>
      <c r="F166" s="71">
        <v>0</v>
      </c>
      <c r="G166" s="71">
        <v>1</v>
      </c>
      <c r="H166" s="71">
        <v>0</v>
      </c>
      <c r="I166" s="72" t="str">
        <f t="shared" si="10"/>
        <v>全減</v>
      </c>
      <c r="J166" s="73" t="str">
        <f>IF(H166=0,"-",H166/$H$176)</f>
        <v>-</v>
      </c>
    </row>
    <row r="167" spans="2:10" ht="20.25" customHeight="1" x14ac:dyDescent="0.2">
      <c r="B167" s="252"/>
      <c r="C167" s="253"/>
      <c r="D167" s="36">
        <v>0</v>
      </c>
      <c r="E167" s="37">
        <v>356</v>
      </c>
      <c r="F167" s="37">
        <v>0</v>
      </c>
      <c r="G167" s="37">
        <v>79649</v>
      </c>
      <c r="H167" s="37">
        <v>0</v>
      </c>
      <c r="I167" s="38" t="str">
        <f t="shared" si="10"/>
        <v>全減</v>
      </c>
      <c r="J167" s="38" t="str">
        <f>IF(H167=0,"-",H167/$H$177)</f>
        <v>-</v>
      </c>
    </row>
    <row r="168" spans="2:10" ht="20.25" customHeight="1" x14ac:dyDescent="0.2">
      <c r="B168" s="266" t="s">
        <v>124</v>
      </c>
      <c r="C168" s="267"/>
      <c r="D168" s="70">
        <v>0</v>
      </c>
      <c r="E168" s="71">
        <v>2</v>
      </c>
      <c r="F168" s="71">
        <v>2</v>
      </c>
      <c r="G168" s="71">
        <v>1</v>
      </c>
      <c r="H168" s="71">
        <v>0</v>
      </c>
      <c r="I168" s="72" t="str">
        <f t="shared" si="10"/>
        <v>全減</v>
      </c>
      <c r="J168" s="73" t="str">
        <f>IF(H168=0,"-",H168/$H$176)</f>
        <v>-</v>
      </c>
    </row>
    <row r="169" spans="2:10" ht="20.25" customHeight="1" x14ac:dyDescent="0.2">
      <c r="B169" s="252"/>
      <c r="C169" s="253"/>
      <c r="D169" s="36">
        <v>0</v>
      </c>
      <c r="E169" s="37">
        <v>1600</v>
      </c>
      <c r="F169" s="37">
        <v>3939</v>
      </c>
      <c r="G169" s="37">
        <v>50461</v>
      </c>
      <c r="H169" s="37">
        <v>0</v>
      </c>
      <c r="I169" s="38" t="str">
        <f t="shared" si="10"/>
        <v>全減</v>
      </c>
      <c r="J169" s="38" t="str">
        <f>IF(H169=0,"-",H169/$H$177)</f>
        <v>-</v>
      </c>
    </row>
    <row r="170" spans="2:10" ht="20.25" customHeight="1" x14ac:dyDescent="0.2">
      <c r="B170" s="266" t="s">
        <v>136</v>
      </c>
      <c r="C170" s="267"/>
      <c r="D170" s="70">
        <v>0</v>
      </c>
      <c r="E170" s="71">
        <v>0</v>
      </c>
      <c r="F170" s="71">
        <v>0</v>
      </c>
      <c r="G170" s="71">
        <v>1</v>
      </c>
      <c r="H170" s="71">
        <v>0</v>
      </c>
      <c r="I170" s="72" t="str">
        <f t="shared" si="10"/>
        <v>全減</v>
      </c>
      <c r="J170" s="73" t="str">
        <f>IF(H170=0,"-",H170/$H$176)</f>
        <v>-</v>
      </c>
    </row>
    <row r="171" spans="2:10" ht="20.25" customHeight="1" x14ac:dyDescent="0.2">
      <c r="B171" s="252"/>
      <c r="C171" s="253"/>
      <c r="D171" s="36">
        <v>0</v>
      </c>
      <c r="E171" s="37">
        <v>0</v>
      </c>
      <c r="F171" s="37">
        <v>0</v>
      </c>
      <c r="G171" s="37">
        <v>1</v>
      </c>
      <c r="H171" s="37">
        <v>0</v>
      </c>
      <c r="I171" s="38" t="str">
        <f t="shared" si="10"/>
        <v>全減</v>
      </c>
      <c r="J171" s="38" t="str">
        <f>IF(H171=0,"-",H171/$H$177)</f>
        <v>-</v>
      </c>
    </row>
    <row r="172" spans="2:10" ht="20.25" customHeight="1" x14ac:dyDescent="0.2">
      <c r="B172" s="266" t="s">
        <v>137</v>
      </c>
      <c r="C172" s="267"/>
      <c r="D172" s="70">
        <v>0</v>
      </c>
      <c r="E172" s="71">
        <v>1</v>
      </c>
      <c r="F172" s="71">
        <v>1</v>
      </c>
      <c r="G172" s="71">
        <v>0</v>
      </c>
      <c r="H172" s="71">
        <v>0</v>
      </c>
      <c r="I172" s="72" t="str">
        <f t="shared" si="10"/>
        <v>-</v>
      </c>
      <c r="J172" s="73" t="str">
        <f>IF(H172=0,"-",H172/$H$176)</f>
        <v>-</v>
      </c>
    </row>
    <row r="173" spans="2:10" ht="20.25" customHeight="1" x14ac:dyDescent="0.2">
      <c r="B173" s="252"/>
      <c r="C173" s="253"/>
      <c r="D173" s="36">
        <v>0</v>
      </c>
      <c r="E173" s="37">
        <v>10321</v>
      </c>
      <c r="F173" s="37">
        <v>6</v>
      </c>
      <c r="G173" s="37">
        <v>0</v>
      </c>
      <c r="H173" s="29">
        <v>0</v>
      </c>
      <c r="I173" s="30" t="str">
        <f t="shared" si="10"/>
        <v>-</v>
      </c>
      <c r="J173" s="30" t="str">
        <f>IF(H173=0,"-",H173/$H$177)</f>
        <v>-</v>
      </c>
    </row>
    <row r="174" spans="2:10" ht="20.25" customHeight="1" x14ac:dyDescent="0.2">
      <c r="B174" s="266" t="s">
        <v>122</v>
      </c>
      <c r="C174" s="267"/>
      <c r="D174" s="212">
        <v>1</v>
      </c>
      <c r="E174" s="213">
        <v>0</v>
      </c>
      <c r="F174" s="213">
        <v>0</v>
      </c>
      <c r="G174" s="213">
        <v>0</v>
      </c>
      <c r="H174" s="213">
        <v>0</v>
      </c>
      <c r="I174" s="214" t="str">
        <f t="shared" si="10"/>
        <v>-</v>
      </c>
      <c r="J174" s="214" t="str">
        <f>IF(H174=0,"-",H174/$H$176)</f>
        <v>-</v>
      </c>
    </row>
    <row r="175" spans="2:10" ht="20.25" customHeight="1" thickBot="1" x14ac:dyDescent="0.25">
      <c r="B175" s="268"/>
      <c r="C175" s="269"/>
      <c r="D175" s="208">
        <v>1</v>
      </c>
      <c r="E175" s="209">
        <v>0</v>
      </c>
      <c r="F175" s="209">
        <v>0</v>
      </c>
      <c r="G175" s="209">
        <v>0</v>
      </c>
      <c r="H175" s="210">
        <v>0</v>
      </c>
      <c r="I175" s="211" t="str">
        <f t="shared" si="10"/>
        <v>-</v>
      </c>
      <c r="J175" s="211" t="str">
        <f>IF(H175=0,"-",H175/$H$177)</f>
        <v>-</v>
      </c>
    </row>
    <row r="176" spans="2:10" ht="20.25" customHeight="1" thickTop="1" x14ac:dyDescent="0.2">
      <c r="B176" s="279" t="s">
        <v>3</v>
      </c>
      <c r="C176" s="299"/>
      <c r="D176" s="24">
        <v>2</v>
      </c>
      <c r="E176" s="25">
        <v>5</v>
      </c>
      <c r="F176" s="25">
        <v>4</v>
      </c>
      <c r="G176" s="25">
        <v>5</v>
      </c>
      <c r="H176" s="71">
        <f>H164+H162+H166+H168+H160+H170+H172+H174</f>
        <v>5</v>
      </c>
      <c r="I176" s="73">
        <f>IF(AND(H176=0,G176=0),"-",IF(H176=0,"全減",IF(G176=0,"全増",H176/G176)))</f>
        <v>1</v>
      </c>
      <c r="J176" s="73">
        <f t="shared" ref="J176" si="11">IF(H176=0,"-",H176/$H$176)</f>
        <v>1</v>
      </c>
    </row>
    <row r="177" spans="1:10" ht="20.25" customHeight="1" x14ac:dyDescent="0.2">
      <c r="B177" s="252"/>
      <c r="C177" s="253"/>
      <c r="D177" s="74">
        <v>1276</v>
      </c>
      <c r="E177" s="75">
        <v>12322</v>
      </c>
      <c r="F177" s="75">
        <v>3947</v>
      </c>
      <c r="G177" s="75">
        <v>132104</v>
      </c>
      <c r="H177" s="37">
        <f>H165+H163+H167+H169+H161+H171+H173+H175</f>
        <v>5</v>
      </c>
      <c r="I177" s="39">
        <f>IF(AND(H177=0,G177=0),"-",IF(H177=0,"全減",IF(G177=0,"全増",H177/G177)))</f>
        <v>3.7848967480167141E-5</v>
      </c>
      <c r="J177" s="39">
        <f t="shared" ref="J177" si="12">IF(H177=0,"-",H177/$H$177)</f>
        <v>1</v>
      </c>
    </row>
    <row r="178" spans="1:10" ht="29.25" customHeight="1" x14ac:dyDescent="0.2">
      <c r="B178" s="84" t="s">
        <v>63</v>
      </c>
      <c r="C178" s="3"/>
      <c r="D178" s="3"/>
      <c r="E178" s="3"/>
      <c r="F178" s="3"/>
      <c r="G178" s="3"/>
      <c r="H178" s="3"/>
      <c r="I178" s="3"/>
    </row>
    <row r="179" spans="1:10" ht="19.5" customHeight="1" x14ac:dyDescent="0.2">
      <c r="B179" s="300" t="s">
        <v>64</v>
      </c>
      <c r="C179" s="300"/>
      <c r="D179" s="300"/>
      <c r="E179" s="300"/>
      <c r="F179" s="300"/>
      <c r="G179" s="300"/>
      <c r="H179" s="300"/>
      <c r="I179" s="4"/>
      <c r="J179" s="22"/>
    </row>
    <row r="180" spans="1:10" ht="17.25" customHeight="1" x14ac:dyDescent="0.2">
      <c r="B180" s="300"/>
      <c r="C180" s="300"/>
      <c r="D180" s="300"/>
      <c r="E180" s="300"/>
      <c r="F180" s="300"/>
      <c r="G180" s="300"/>
      <c r="H180" s="300"/>
      <c r="I180" s="4"/>
      <c r="J180" s="65" t="s">
        <v>72</v>
      </c>
    </row>
    <row r="181" spans="1:10" ht="17.25" customHeight="1" x14ac:dyDescent="0.2">
      <c r="B181" s="294"/>
      <c r="C181" s="294"/>
      <c r="D181" s="294"/>
      <c r="E181" s="294"/>
      <c r="F181" s="294"/>
      <c r="G181" s="294"/>
      <c r="H181" s="294"/>
      <c r="I181" s="4"/>
      <c r="J181" s="23" t="s">
        <v>8</v>
      </c>
    </row>
    <row r="182" spans="1:10" ht="22.5" customHeight="1" x14ac:dyDescent="0.2">
      <c r="B182" s="266"/>
      <c r="C182" s="267"/>
      <c r="D182" s="260" t="s">
        <v>126</v>
      </c>
      <c r="E182" s="239" t="s">
        <v>127</v>
      </c>
      <c r="F182" s="239" t="s">
        <v>128</v>
      </c>
      <c r="G182" s="239" t="s">
        <v>129</v>
      </c>
      <c r="H182" s="239" t="s">
        <v>166</v>
      </c>
      <c r="I182" s="239" t="s">
        <v>73</v>
      </c>
      <c r="J182" s="239" t="s">
        <v>0</v>
      </c>
    </row>
    <row r="183" spans="1:10" ht="23.25" customHeight="1" thickBot="1" x14ac:dyDescent="0.25">
      <c r="B183" s="268"/>
      <c r="C183" s="269"/>
      <c r="D183" s="261"/>
      <c r="E183" s="241"/>
      <c r="F183" s="241"/>
      <c r="G183" s="241"/>
      <c r="H183" s="240"/>
      <c r="I183" s="241"/>
      <c r="J183" s="241"/>
    </row>
    <row r="184" spans="1:10" ht="21" customHeight="1" thickTop="1" x14ac:dyDescent="0.2">
      <c r="B184" s="284" t="s">
        <v>71</v>
      </c>
      <c r="C184" s="285"/>
      <c r="D184" s="70">
        <v>0</v>
      </c>
      <c r="E184" s="71">
        <v>0</v>
      </c>
      <c r="F184" s="71">
        <v>1</v>
      </c>
      <c r="G184" s="33">
        <v>1</v>
      </c>
      <c r="H184" s="33">
        <v>0</v>
      </c>
      <c r="I184" s="34" t="str">
        <f>IF(AND(H184=0,G184=0),"-",IF(H184=0,"全減",IF(G184=0,"全増",H184/G184)))</f>
        <v>全減</v>
      </c>
      <c r="J184" s="35" t="str">
        <f>IF(H184=0,"-",H184/$H$190)</f>
        <v>-</v>
      </c>
    </row>
    <row r="185" spans="1:10" ht="21" customHeight="1" x14ac:dyDescent="0.2">
      <c r="B185" s="287"/>
      <c r="C185" s="252"/>
      <c r="D185" s="36">
        <v>0</v>
      </c>
      <c r="E185" s="37">
        <v>0</v>
      </c>
      <c r="F185" s="37">
        <v>1252</v>
      </c>
      <c r="G185" s="37">
        <v>1870</v>
      </c>
      <c r="H185" s="37">
        <v>0</v>
      </c>
      <c r="I185" s="30" t="str">
        <f t="shared" ref="I185:I190" si="13">IF(AND(H185=0,G185=0),"-",IF(H185=0,"全減",IF(G185=0,"全増",H185/G185)))</f>
        <v>全減</v>
      </c>
      <c r="J185" s="31" t="str">
        <f>IF(H185=0,"-",H185/$H$191)</f>
        <v>-</v>
      </c>
    </row>
    <row r="186" spans="1:10" ht="21" customHeight="1" x14ac:dyDescent="0.2">
      <c r="B186" s="284" t="s">
        <v>12</v>
      </c>
      <c r="C186" s="285"/>
      <c r="D186" s="70">
        <v>2</v>
      </c>
      <c r="E186" s="71">
        <v>4</v>
      </c>
      <c r="F186" s="71">
        <v>3</v>
      </c>
      <c r="G186" s="33">
        <v>4</v>
      </c>
      <c r="H186" s="33">
        <v>5</v>
      </c>
      <c r="I186" s="34">
        <f t="shared" si="13"/>
        <v>1.25</v>
      </c>
      <c r="J186" s="35">
        <f>IF(H186=0,"-",H186/$H$190)</f>
        <v>1</v>
      </c>
    </row>
    <row r="187" spans="1:10" ht="21" customHeight="1" x14ac:dyDescent="0.2">
      <c r="B187" s="287"/>
      <c r="C187" s="252"/>
      <c r="D187" s="36">
        <v>1276</v>
      </c>
      <c r="E187" s="37">
        <v>11966</v>
      </c>
      <c r="F187" s="37">
        <v>2695</v>
      </c>
      <c r="G187" s="37">
        <v>130234</v>
      </c>
      <c r="H187" s="37">
        <v>5</v>
      </c>
      <c r="I187" s="30">
        <f t="shared" si="13"/>
        <v>3.8392432083787641E-5</v>
      </c>
      <c r="J187" s="31">
        <f>IF(H187=0,"-",H187/$H$191)</f>
        <v>1</v>
      </c>
    </row>
    <row r="188" spans="1:10" ht="21" customHeight="1" x14ac:dyDescent="0.2">
      <c r="B188" s="286" t="s">
        <v>13</v>
      </c>
      <c r="C188" s="266"/>
      <c r="D188" s="32">
        <v>0</v>
      </c>
      <c r="E188" s="33">
        <v>1</v>
      </c>
      <c r="F188" s="33">
        <v>0</v>
      </c>
      <c r="G188" s="33">
        <v>0</v>
      </c>
      <c r="H188" s="33">
        <v>0</v>
      </c>
      <c r="I188" s="34" t="str">
        <f t="shared" si="13"/>
        <v>-</v>
      </c>
      <c r="J188" s="35" t="str">
        <f>IF(H188=0,"-",H188/$H$190)</f>
        <v>-</v>
      </c>
    </row>
    <row r="189" spans="1:10" ht="21" customHeight="1" thickBot="1" x14ac:dyDescent="0.25">
      <c r="B189" s="302"/>
      <c r="C189" s="268"/>
      <c r="D189" s="93">
        <v>0</v>
      </c>
      <c r="E189" s="37">
        <v>356</v>
      </c>
      <c r="F189" s="89">
        <v>0</v>
      </c>
      <c r="G189" s="89">
        <v>0</v>
      </c>
      <c r="H189" s="37">
        <v>0</v>
      </c>
      <c r="I189" s="30" t="str">
        <f t="shared" si="13"/>
        <v>-</v>
      </c>
      <c r="J189" s="31" t="str">
        <f>IF(H189=0,"-",H189/$H$191)</f>
        <v>-</v>
      </c>
    </row>
    <row r="190" spans="1:10" ht="21" customHeight="1" thickTop="1" x14ac:dyDescent="0.2">
      <c r="B190" s="303" t="s">
        <v>35</v>
      </c>
      <c r="C190" s="304"/>
      <c r="D190" s="70">
        <v>2</v>
      </c>
      <c r="E190" s="41">
        <v>5</v>
      </c>
      <c r="F190" s="71">
        <v>4</v>
      </c>
      <c r="G190" s="71">
        <f>G184+G186+G188</f>
        <v>5</v>
      </c>
      <c r="H190" s="41">
        <f>H184+H186+H188</f>
        <v>5</v>
      </c>
      <c r="I190" s="42">
        <f t="shared" si="13"/>
        <v>1</v>
      </c>
      <c r="J190" s="43">
        <f>IF(H190=0,"-",H190/$H$190)</f>
        <v>1</v>
      </c>
    </row>
    <row r="191" spans="1:10" ht="21" customHeight="1" x14ac:dyDescent="0.2">
      <c r="B191" s="305"/>
      <c r="C191" s="306"/>
      <c r="D191" s="44">
        <v>1276</v>
      </c>
      <c r="E191" s="37">
        <v>12322</v>
      </c>
      <c r="F191" s="37">
        <v>3947</v>
      </c>
      <c r="G191" s="37">
        <f>G185+G187+G189</f>
        <v>132104</v>
      </c>
      <c r="H191" s="37">
        <f>H185+H187+H189</f>
        <v>5</v>
      </c>
      <c r="I191" s="38">
        <f>IF(AND(H191=0,G191=0),"-",IF(H191=0,"全減",IF(G191=0,"全増",H191/G191)))</f>
        <v>3.7848967480167141E-5</v>
      </c>
      <c r="J191" s="39">
        <f>IF(H191=0,"-",H191/$H$191)</f>
        <v>1</v>
      </c>
    </row>
    <row r="192" spans="1:10" ht="144" customHeight="1" x14ac:dyDescent="0.2">
      <c r="A192" s="1"/>
      <c r="B192" s="76"/>
      <c r="C192" s="1"/>
      <c r="D192" s="1"/>
      <c r="E192" s="1"/>
      <c r="F192" s="1"/>
      <c r="G192" s="1"/>
      <c r="H192" s="1"/>
      <c r="I192" s="1"/>
      <c r="J192" s="1"/>
    </row>
    <row r="193" spans="2:10" ht="15" customHeight="1" x14ac:dyDescent="0.2">
      <c r="B193" s="3"/>
      <c r="C193" s="3"/>
      <c r="D193" s="3"/>
      <c r="E193" s="3"/>
      <c r="F193" s="3"/>
      <c r="G193" s="3"/>
      <c r="H193" s="3"/>
      <c r="I193" s="3"/>
    </row>
    <row r="194" spans="2:10" ht="9" customHeight="1" x14ac:dyDescent="0.2"/>
    <row r="195" spans="2:10" ht="19.5" customHeight="1" x14ac:dyDescent="0.2">
      <c r="B195" s="313" t="s">
        <v>36</v>
      </c>
      <c r="C195" s="313"/>
      <c r="D195" s="313"/>
      <c r="E195" s="313"/>
      <c r="F195" s="313"/>
      <c r="G195" s="313"/>
      <c r="H195" s="313"/>
    </row>
    <row r="196" spans="2:10" ht="17.25" customHeight="1" x14ac:dyDescent="0.2">
      <c r="B196" s="313"/>
      <c r="C196" s="313"/>
      <c r="D196" s="313"/>
      <c r="E196" s="313"/>
      <c r="F196" s="313"/>
      <c r="G196" s="313"/>
      <c r="H196" s="313"/>
      <c r="I196" s="22"/>
      <c r="J196" s="65" t="s">
        <v>7</v>
      </c>
    </row>
    <row r="197" spans="2:10" ht="17.25" customHeight="1" x14ac:dyDescent="0.2">
      <c r="B197" s="314"/>
      <c r="C197" s="314"/>
      <c r="D197" s="314"/>
      <c r="E197" s="314"/>
      <c r="F197" s="314"/>
      <c r="G197" s="314"/>
      <c r="H197" s="314"/>
      <c r="I197" s="81"/>
      <c r="J197" s="23" t="s">
        <v>8</v>
      </c>
    </row>
    <row r="198" spans="2:10" ht="22.5" customHeight="1" x14ac:dyDescent="0.2">
      <c r="B198" s="266"/>
      <c r="C198" s="267"/>
      <c r="D198" s="260" t="s">
        <v>126</v>
      </c>
      <c r="E198" s="239" t="s">
        <v>127</v>
      </c>
      <c r="F198" s="239" t="s">
        <v>128</v>
      </c>
      <c r="G198" s="239" t="s">
        <v>129</v>
      </c>
      <c r="H198" s="239" t="s">
        <v>166</v>
      </c>
      <c r="I198" s="239" t="s">
        <v>73</v>
      </c>
      <c r="J198" s="239" t="s">
        <v>0</v>
      </c>
    </row>
    <row r="199" spans="2:10" ht="23.25" customHeight="1" thickBot="1" x14ac:dyDescent="0.25">
      <c r="B199" s="268"/>
      <c r="C199" s="269"/>
      <c r="D199" s="298"/>
      <c r="E199" s="241"/>
      <c r="F199" s="241"/>
      <c r="G199" s="241"/>
      <c r="H199" s="240"/>
      <c r="I199" s="241"/>
      <c r="J199" s="241"/>
    </row>
    <row r="200" spans="2:10" ht="20.25" customHeight="1" thickTop="1" x14ac:dyDescent="0.2">
      <c r="B200" s="311" t="s">
        <v>140</v>
      </c>
      <c r="C200" s="312"/>
      <c r="D200" s="91">
        <v>0</v>
      </c>
      <c r="E200" s="71">
        <v>0</v>
      </c>
      <c r="F200" s="71">
        <v>1</v>
      </c>
      <c r="G200" s="71">
        <v>1</v>
      </c>
      <c r="H200" s="83">
        <v>3</v>
      </c>
      <c r="I200" s="72">
        <f t="shared" ref="I200:I222" si="14">IF(AND(H200=0,G200=0),"-",IF(H200=0,"全減",IF(G200=0,"全増",H200/G200)))</f>
        <v>3</v>
      </c>
      <c r="J200" s="73">
        <f>IF(H200=0,"-",H200/$H$222)</f>
        <v>0.6</v>
      </c>
    </row>
    <row r="201" spans="2:10" ht="20.25" customHeight="1" x14ac:dyDescent="0.2">
      <c r="B201" s="309"/>
      <c r="C201" s="310"/>
      <c r="D201" s="92">
        <v>0</v>
      </c>
      <c r="E201" s="37">
        <v>0</v>
      </c>
      <c r="F201" s="37">
        <v>6</v>
      </c>
      <c r="G201" s="37">
        <v>1</v>
      </c>
      <c r="H201" s="82">
        <v>3</v>
      </c>
      <c r="I201" s="38">
        <f t="shared" si="14"/>
        <v>3</v>
      </c>
      <c r="J201" s="39">
        <f>IF(H201=0,"-",H201/$H$223)</f>
        <v>0.6</v>
      </c>
    </row>
    <row r="202" spans="2:10" ht="20.25" customHeight="1" x14ac:dyDescent="0.2">
      <c r="B202" s="311" t="s">
        <v>146</v>
      </c>
      <c r="C202" s="312"/>
      <c r="D202" s="70">
        <v>1</v>
      </c>
      <c r="E202" s="71">
        <v>1</v>
      </c>
      <c r="F202" s="71">
        <v>0</v>
      </c>
      <c r="G202" s="71">
        <v>0</v>
      </c>
      <c r="H202" s="83">
        <v>1</v>
      </c>
      <c r="I202" s="72" t="str">
        <f t="shared" si="14"/>
        <v>全増</v>
      </c>
      <c r="J202" s="73">
        <f>IF(H202=0,"-",H202/$H$222)</f>
        <v>0.2</v>
      </c>
    </row>
    <row r="203" spans="2:10" ht="20.25" customHeight="1" x14ac:dyDescent="0.2">
      <c r="B203" s="309"/>
      <c r="C203" s="310"/>
      <c r="D203" s="36">
        <v>1</v>
      </c>
      <c r="E203" s="37">
        <v>356</v>
      </c>
      <c r="F203" s="37">
        <v>0</v>
      </c>
      <c r="G203" s="37">
        <v>0</v>
      </c>
      <c r="H203" s="82">
        <v>1</v>
      </c>
      <c r="I203" s="38" t="str">
        <f t="shared" si="14"/>
        <v>全増</v>
      </c>
      <c r="J203" s="39">
        <f>IF(H203=0,"-",H203/$H$223)</f>
        <v>0.2</v>
      </c>
    </row>
    <row r="204" spans="2:10" ht="20.25" customHeight="1" x14ac:dyDescent="0.2">
      <c r="B204" s="311" t="s">
        <v>177</v>
      </c>
      <c r="C204" s="312"/>
      <c r="D204" s="70">
        <v>0</v>
      </c>
      <c r="E204" s="71">
        <v>0</v>
      </c>
      <c r="F204" s="71">
        <v>0</v>
      </c>
      <c r="G204" s="71">
        <v>0</v>
      </c>
      <c r="H204" s="83">
        <v>1</v>
      </c>
      <c r="I204" s="72" t="str">
        <f t="shared" si="14"/>
        <v>全増</v>
      </c>
      <c r="J204" s="73">
        <f>IF(H204=0,"-",H204/$H$222)</f>
        <v>0.2</v>
      </c>
    </row>
    <row r="205" spans="2:10" ht="20.25" customHeight="1" x14ac:dyDescent="0.2">
      <c r="B205" s="309"/>
      <c r="C205" s="310"/>
      <c r="D205" s="36">
        <v>0</v>
      </c>
      <c r="E205" s="37">
        <v>0</v>
      </c>
      <c r="F205" s="37">
        <v>0</v>
      </c>
      <c r="G205" s="37">
        <v>0</v>
      </c>
      <c r="H205" s="82">
        <v>1</v>
      </c>
      <c r="I205" s="38" t="str">
        <f t="shared" si="14"/>
        <v>全増</v>
      </c>
      <c r="J205" s="39">
        <f>IF(H205=0,"-",H205/$H$223)</f>
        <v>0.2</v>
      </c>
    </row>
    <row r="206" spans="2:10" ht="20.25" customHeight="1" x14ac:dyDescent="0.2">
      <c r="B206" s="307" t="s">
        <v>138</v>
      </c>
      <c r="C206" s="308"/>
      <c r="D206" s="70">
        <v>0</v>
      </c>
      <c r="E206" s="71">
        <v>0</v>
      </c>
      <c r="F206" s="71">
        <v>0</v>
      </c>
      <c r="G206" s="71">
        <v>3</v>
      </c>
      <c r="H206" s="83">
        <v>0</v>
      </c>
      <c r="I206" s="72" t="str">
        <f t="shared" si="14"/>
        <v>全減</v>
      </c>
      <c r="J206" s="73" t="str">
        <f>IF(H206=0,"-",H206/$H$222)</f>
        <v>-</v>
      </c>
    </row>
    <row r="207" spans="2:10" ht="20.25" customHeight="1" x14ac:dyDescent="0.2">
      <c r="B207" s="309"/>
      <c r="C207" s="310"/>
      <c r="D207" s="36">
        <v>0</v>
      </c>
      <c r="E207" s="37">
        <v>0</v>
      </c>
      <c r="F207" s="37">
        <v>0</v>
      </c>
      <c r="G207" s="37">
        <v>130233</v>
      </c>
      <c r="H207" s="82">
        <v>0</v>
      </c>
      <c r="I207" s="38" t="str">
        <f t="shared" si="14"/>
        <v>全減</v>
      </c>
      <c r="J207" s="38" t="str">
        <f>IF(H207=0,"-",H207/$H$223)</f>
        <v>-</v>
      </c>
    </row>
    <row r="208" spans="2:10" ht="20.25" customHeight="1" x14ac:dyDescent="0.2">
      <c r="B208" s="311" t="s">
        <v>139</v>
      </c>
      <c r="C208" s="312"/>
      <c r="D208" s="91">
        <v>0</v>
      </c>
      <c r="E208" s="71">
        <v>0</v>
      </c>
      <c r="F208" s="71">
        <v>0</v>
      </c>
      <c r="G208" s="71">
        <v>1</v>
      </c>
      <c r="H208" s="83">
        <v>0</v>
      </c>
      <c r="I208" s="72" t="str">
        <f t="shared" si="14"/>
        <v>全減</v>
      </c>
      <c r="J208" s="73" t="str">
        <f>IF(H208=0,"-",H208/$H$222)</f>
        <v>-</v>
      </c>
    </row>
    <row r="209" spans="1:10" ht="20.25" customHeight="1" x14ac:dyDescent="0.2">
      <c r="B209" s="309"/>
      <c r="C209" s="310"/>
      <c r="D209" s="92">
        <v>0</v>
      </c>
      <c r="E209" s="37">
        <v>0</v>
      </c>
      <c r="F209" s="37">
        <v>0</v>
      </c>
      <c r="G209" s="37">
        <v>1870</v>
      </c>
      <c r="H209" s="82">
        <v>0</v>
      </c>
      <c r="I209" s="38" t="str">
        <f t="shared" si="14"/>
        <v>全減</v>
      </c>
      <c r="J209" s="39" t="str">
        <f>IF(H209=0,"-",H209/$H$223)</f>
        <v>-</v>
      </c>
    </row>
    <row r="210" spans="1:10" ht="20.25" customHeight="1" x14ac:dyDescent="0.2">
      <c r="B210" s="311" t="s">
        <v>141</v>
      </c>
      <c r="C210" s="312"/>
      <c r="D210" s="91">
        <v>0</v>
      </c>
      <c r="E210" s="71">
        <v>0</v>
      </c>
      <c r="F210" s="71">
        <v>1</v>
      </c>
      <c r="G210" s="71">
        <v>0</v>
      </c>
      <c r="H210" s="83">
        <v>0</v>
      </c>
      <c r="I210" s="72" t="str">
        <f t="shared" si="14"/>
        <v>-</v>
      </c>
      <c r="J210" s="73" t="str">
        <f>IF(H210=0,"-",H210/$H$222)</f>
        <v>-</v>
      </c>
    </row>
    <row r="211" spans="1:10" ht="20.25" customHeight="1" x14ac:dyDescent="0.2">
      <c r="B211" s="309"/>
      <c r="C211" s="310"/>
      <c r="D211" s="92">
        <v>0</v>
      </c>
      <c r="E211" s="37">
        <v>0</v>
      </c>
      <c r="F211" s="37">
        <v>2687</v>
      </c>
      <c r="G211" s="37">
        <v>0</v>
      </c>
      <c r="H211" s="82">
        <v>0</v>
      </c>
      <c r="I211" s="38" t="str">
        <f t="shared" si="14"/>
        <v>-</v>
      </c>
      <c r="J211" s="39" t="str">
        <f>IF(H211=0,"-",H211/$H$223)</f>
        <v>-</v>
      </c>
    </row>
    <row r="212" spans="1:10" ht="20.25" customHeight="1" x14ac:dyDescent="0.2">
      <c r="B212" s="311" t="s">
        <v>142</v>
      </c>
      <c r="C212" s="312"/>
      <c r="D212" s="70">
        <v>0</v>
      </c>
      <c r="E212" s="71">
        <v>0</v>
      </c>
      <c r="F212" s="71">
        <v>1</v>
      </c>
      <c r="G212" s="71">
        <v>0</v>
      </c>
      <c r="H212" s="83">
        <v>0</v>
      </c>
      <c r="I212" s="72" t="str">
        <f t="shared" si="14"/>
        <v>-</v>
      </c>
      <c r="J212" s="73" t="str">
        <f>IF(H212=0,"-",H212/$H$222)</f>
        <v>-</v>
      </c>
    </row>
    <row r="213" spans="1:10" ht="20.25" customHeight="1" x14ac:dyDescent="0.2">
      <c r="B213" s="309"/>
      <c r="C213" s="310"/>
      <c r="D213" s="36">
        <v>0</v>
      </c>
      <c r="E213" s="37">
        <v>0</v>
      </c>
      <c r="F213" s="37">
        <v>1252</v>
      </c>
      <c r="G213" s="37">
        <v>0</v>
      </c>
      <c r="H213" s="82">
        <v>0</v>
      </c>
      <c r="I213" s="38" t="str">
        <f t="shared" si="14"/>
        <v>-</v>
      </c>
      <c r="J213" s="39" t="str">
        <f>IF(H213=0,"-",H213/$H$223)</f>
        <v>-</v>
      </c>
    </row>
    <row r="214" spans="1:10" ht="20.25" customHeight="1" x14ac:dyDescent="0.2">
      <c r="B214" s="311" t="s">
        <v>143</v>
      </c>
      <c r="C214" s="312"/>
      <c r="D214" s="91">
        <v>0</v>
      </c>
      <c r="E214" s="71">
        <v>0</v>
      </c>
      <c r="F214" s="71">
        <v>1</v>
      </c>
      <c r="G214" s="71">
        <v>0</v>
      </c>
      <c r="H214" s="83">
        <v>0</v>
      </c>
      <c r="I214" s="72" t="str">
        <f t="shared" si="14"/>
        <v>-</v>
      </c>
      <c r="J214" s="73" t="str">
        <f>IF(H214=0,"-",H214/$H$222)</f>
        <v>-</v>
      </c>
    </row>
    <row r="215" spans="1:10" ht="20.25" customHeight="1" x14ac:dyDescent="0.2">
      <c r="B215" s="309"/>
      <c r="C215" s="310"/>
      <c r="D215" s="92">
        <v>0</v>
      </c>
      <c r="E215" s="37">
        <v>0</v>
      </c>
      <c r="F215" s="37">
        <v>2</v>
      </c>
      <c r="G215" s="37">
        <v>0</v>
      </c>
      <c r="H215" s="82">
        <v>0</v>
      </c>
      <c r="I215" s="38" t="str">
        <f t="shared" si="14"/>
        <v>-</v>
      </c>
      <c r="J215" s="39" t="str">
        <f>IF(H215=0,"-",H215/$H$223)</f>
        <v>-</v>
      </c>
    </row>
    <row r="216" spans="1:10" ht="20.25" customHeight="1" x14ac:dyDescent="0.2">
      <c r="B216" s="311" t="s">
        <v>144</v>
      </c>
      <c r="C216" s="312"/>
      <c r="D216" s="91">
        <v>0</v>
      </c>
      <c r="E216" s="71">
        <v>3</v>
      </c>
      <c r="F216" s="71">
        <v>0</v>
      </c>
      <c r="G216" s="71">
        <v>0</v>
      </c>
      <c r="H216" s="83">
        <v>0</v>
      </c>
      <c r="I216" s="72" t="str">
        <f t="shared" si="14"/>
        <v>-</v>
      </c>
      <c r="J216" s="73" t="str">
        <f>IF(H216=0,"-",H216/$H$222)</f>
        <v>-</v>
      </c>
    </row>
    <row r="217" spans="1:10" ht="20.25" customHeight="1" x14ac:dyDescent="0.2">
      <c r="B217" s="309"/>
      <c r="C217" s="310"/>
      <c r="D217" s="92">
        <v>0</v>
      </c>
      <c r="E217" s="37">
        <v>1645</v>
      </c>
      <c r="F217" s="37">
        <v>0</v>
      </c>
      <c r="G217" s="37">
        <v>0</v>
      </c>
      <c r="H217" s="82">
        <v>0</v>
      </c>
      <c r="I217" s="38" t="str">
        <f t="shared" si="14"/>
        <v>-</v>
      </c>
      <c r="J217" s="39" t="str">
        <f>IF(H217=0,"-",H217/$H$223)</f>
        <v>-</v>
      </c>
    </row>
    <row r="218" spans="1:10" ht="20.25" customHeight="1" x14ac:dyDescent="0.2">
      <c r="B218" s="311" t="s">
        <v>145</v>
      </c>
      <c r="C218" s="312"/>
      <c r="D218" s="91">
        <v>0</v>
      </c>
      <c r="E218" s="71">
        <v>1</v>
      </c>
      <c r="F218" s="71">
        <v>0</v>
      </c>
      <c r="G218" s="71">
        <v>0</v>
      </c>
      <c r="H218" s="83">
        <v>0</v>
      </c>
      <c r="I218" s="72" t="str">
        <f t="shared" si="14"/>
        <v>-</v>
      </c>
      <c r="J218" s="73" t="str">
        <f>IF(H218=0,"-",H218/$H$222)</f>
        <v>-</v>
      </c>
    </row>
    <row r="219" spans="1:10" ht="20.25" customHeight="1" x14ac:dyDescent="0.2">
      <c r="B219" s="309"/>
      <c r="C219" s="310"/>
      <c r="D219" s="92">
        <v>0</v>
      </c>
      <c r="E219" s="37">
        <v>10321</v>
      </c>
      <c r="F219" s="37">
        <v>0</v>
      </c>
      <c r="G219" s="37">
        <v>0</v>
      </c>
      <c r="H219" s="82">
        <v>0</v>
      </c>
      <c r="I219" s="38" t="str">
        <f t="shared" si="14"/>
        <v>-</v>
      </c>
      <c r="J219" s="39" t="str">
        <f>IF(H219=0,"-",H219/$H$223)</f>
        <v>-</v>
      </c>
    </row>
    <row r="220" spans="1:10" ht="20.25" customHeight="1" x14ac:dyDescent="0.2">
      <c r="B220" s="311" t="s">
        <v>147</v>
      </c>
      <c r="C220" s="312"/>
      <c r="D220" s="70">
        <v>1</v>
      </c>
      <c r="E220" s="71">
        <v>0</v>
      </c>
      <c r="F220" s="71">
        <v>0</v>
      </c>
      <c r="G220" s="71">
        <v>0</v>
      </c>
      <c r="H220" s="83">
        <v>0</v>
      </c>
      <c r="I220" s="72" t="str">
        <f t="shared" si="14"/>
        <v>-</v>
      </c>
      <c r="J220" s="73" t="str">
        <f>IF(H220=0,"-",H220/$H$222)</f>
        <v>-</v>
      </c>
    </row>
    <row r="221" spans="1:10" ht="20.25" customHeight="1" thickBot="1" x14ac:dyDescent="0.25">
      <c r="B221" s="309"/>
      <c r="C221" s="310"/>
      <c r="D221" s="36">
        <v>1275</v>
      </c>
      <c r="E221" s="37">
        <v>0</v>
      </c>
      <c r="F221" s="37">
        <v>0</v>
      </c>
      <c r="G221" s="37">
        <v>0</v>
      </c>
      <c r="H221" s="82">
        <v>0</v>
      </c>
      <c r="I221" s="38" t="str">
        <f t="shared" si="14"/>
        <v>-</v>
      </c>
      <c r="J221" s="39" t="str">
        <f>IF(H221=0,"-",H221/$H$223)</f>
        <v>-</v>
      </c>
    </row>
    <row r="222" spans="1:10" s="3" customFormat="1" ht="20.25" customHeight="1" thickTop="1" x14ac:dyDescent="0.2">
      <c r="B222" s="279" t="s">
        <v>35</v>
      </c>
      <c r="C222" s="299"/>
      <c r="D222" s="215">
        <f>D200+D206+D208+D210+D212+D214+D216+D218+D202+D220+D204</f>
        <v>2</v>
      </c>
      <c r="E222" s="25">
        <f>E200+E206+E208+E210+E212+E214+E216+E218+E202+E220+E204</f>
        <v>5</v>
      </c>
      <c r="F222" s="25">
        <f>F200+F206+F208+F210+F212+F214+F216+F218+F202+F220+F204</f>
        <v>4</v>
      </c>
      <c r="G222" s="25">
        <f>G200+G206+G208+G210+G212+G214+G216+G218+G202+G220+G204</f>
        <v>5</v>
      </c>
      <c r="H222" s="216">
        <f>H200+H206+H208+H210+H212+H214+H216+H218+H202+H220+H204</f>
        <v>5</v>
      </c>
      <c r="I222" s="26">
        <f t="shared" si="14"/>
        <v>1</v>
      </c>
      <c r="J222" s="27">
        <f>IF(H222=0,"-",H222/$H$222)</f>
        <v>1</v>
      </c>
    </row>
    <row r="223" spans="1:10" s="3" customFormat="1" ht="20.25" customHeight="1" x14ac:dyDescent="0.2">
      <c r="B223" s="252"/>
      <c r="C223" s="253"/>
      <c r="D223" s="82">
        <f t="shared" ref="D223:G223" si="15">D201+D207+D209+D211+D213+D215+D217+D219+D203+D221+D205</f>
        <v>1276</v>
      </c>
      <c r="E223" s="82">
        <f t="shared" si="15"/>
        <v>12322</v>
      </c>
      <c r="F223" s="82">
        <f t="shared" si="15"/>
        <v>3947</v>
      </c>
      <c r="G223" s="82">
        <f t="shared" si="15"/>
        <v>132104</v>
      </c>
      <c r="H223" s="82">
        <f>H201+H207+H209+H211+H213+H215+H217+H219+H203+H221+H205</f>
        <v>5</v>
      </c>
      <c r="I223" s="38">
        <f>IF(AND(H223=0,G223=0),"-",IF(H223=0,"全減",IF(G223=0,"全増",H223/G223)))</f>
        <v>3.7848967480167141E-5</v>
      </c>
      <c r="J223" s="39">
        <f>IF(H223=0,"-",H223/$H$223)</f>
        <v>1</v>
      </c>
    </row>
    <row r="224" spans="1:10" ht="41.25" customHeight="1" x14ac:dyDescent="0.2">
      <c r="A224" s="1"/>
      <c r="B224" s="76"/>
      <c r="C224" s="77"/>
      <c r="D224" s="78"/>
      <c r="E224" s="79"/>
      <c r="F224" s="79"/>
      <c r="G224" s="79"/>
      <c r="H224" s="79"/>
      <c r="I224" s="80"/>
      <c r="J224" s="1"/>
    </row>
    <row r="225" s="3" customFormat="1" x14ac:dyDescent="0.2"/>
  </sheetData>
  <mergeCells count="177">
    <mergeCell ref="B222:C223"/>
    <mergeCell ref="B200:C201"/>
    <mergeCell ref="B212:C213"/>
    <mergeCell ref="B214:C215"/>
    <mergeCell ref="B216:C217"/>
    <mergeCell ref="B218:C219"/>
    <mergeCell ref="B202:C203"/>
    <mergeCell ref="B220:C221"/>
    <mergeCell ref="I198:I199"/>
    <mergeCell ref="J198:J199"/>
    <mergeCell ref="B206:C207"/>
    <mergeCell ref="B208:C209"/>
    <mergeCell ref="B210:C211"/>
    <mergeCell ref="B195:H197"/>
    <mergeCell ref="B198:C199"/>
    <mergeCell ref="D198:D199"/>
    <mergeCell ref="E198:E199"/>
    <mergeCell ref="F198:F199"/>
    <mergeCell ref="G198:G199"/>
    <mergeCell ref="H198:H199"/>
    <mergeCell ref="B204:C205"/>
    <mergeCell ref="I182:I183"/>
    <mergeCell ref="J182:J183"/>
    <mergeCell ref="B184:C185"/>
    <mergeCell ref="B186:C187"/>
    <mergeCell ref="B188:C189"/>
    <mergeCell ref="B190:C191"/>
    <mergeCell ref="B182:C183"/>
    <mergeCell ref="D182:D183"/>
    <mergeCell ref="E182:E183"/>
    <mergeCell ref="F182:F183"/>
    <mergeCell ref="G182:G183"/>
    <mergeCell ref="H182:H183"/>
    <mergeCell ref="B160:C161"/>
    <mergeCell ref="B170:C171"/>
    <mergeCell ref="B172:C173"/>
    <mergeCell ref="B174:C175"/>
    <mergeCell ref="B176:C177"/>
    <mergeCell ref="B179:H181"/>
    <mergeCell ref="I158:I159"/>
    <mergeCell ref="J158:J159"/>
    <mergeCell ref="B164:C165"/>
    <mergeCell ref="B162:C163"/>
    <mergeCell ref="B166:C167"/>
    <mergeCell ref="B168:C169"/>
    <mergeCell ref="B155:H157"/>
    <mergeCell ref="B158:C159"/>
    <mergeCell ref="D158:D159"/>
    <mergeCell ref="E158:E159"/>
    <mergeCell ref="F158:F159"/>
    <mergeCell ref="G158:G159"/>
    <mergeCell ref="H158:H159"/>
    <mergeCell ref="B13:C13"/>
    <mergeCell ref="B10:C10"/>
    <mergeCell ref="B11:C11"/>
    <mergeCell ref="B12:C12"/>
    <mergeCell ref="B134:C134"/>
    <mergeCell ref="B27:C27"/>
    <mergeCell ref="B28:C28"/>
    <mergeCell ref="B26:C26"/>
    <mergeCell ref="H23:H24"/>
    <mergeCell ref="B50:C51"/>
    <mergeCell ref="B52:C53"/>
    <mergeCell ref="B54:C55"/>
    <mergeCell ref="B56:C57"/>
    <mergeCell ref="B58:C59"/>
    <mergeCell ref="B60:C61"/>
    <mergeCell ref="H96:H97"/>
    <mergeCell ref="B100:C100"/>
    <mergeCell ref="J23:J24"/>
    <mergeCell ref="B25:C25"/>
    <mergeCell ref="B1:H1"/>
    <mergeCell ref="B4:C5"/>
    <mergeCell ref="D4:D5"/>
    <mergeCell ref="E4:E5"/>
    <mergeCell ref="F4:F5"/>
    <mergeCell ref="G4:G5"/>
    <mergeCell ref="H4:H5"/>
    <mergeCell ref="B14:C14"/>
    <mergeCell ref="F23:F24"/>
    <mergeCell ref="B15:C15"/>
    <mergeCell ref="I4:I5"/>
    <mergeCell ref="J4:J5"/>
    <mergeCell ref="B6:C6"/>
    <mergeCell ref="B7:C7"/>
    <mergeCell ref="B9:C9"/>
    <mergeCell ref="B8:C8"/>
    <mergeCell ref="B16:C16"/>
    <mergeCell ref="B17:C17"/>
    <mergeCell ref="B23:C24"/>
    <mergeCell ref="D23:D24"/>
    <mergeCell ref="E23:E24"/>
    <mergeCell ref="G23:G24"/>
    <mergeCell ref="I23:I24"/>
    <mergeCell ref="G44:G45"/>
    <mergeCell ref="H44:H45"/>
    <mergeCell ref="I44:I45"/>
    <mergeCell ref="E44:E45"/>
    <mergeCell ref="F44:F45"/>
    <mergeCell ref="B32:C32"/>
    <mergeCell ref="B31:C31"/>
    <mergeCell ref="B30:C30"/>
    <mergeCell ref="B29:C29"/>
    <mergeCell ref="J44:J45"/>
    <mergeCell ref="B46:C47"/>
    <mergeCell ref="B48:C49"/>
    <mergeCell ref="B34:C34"/>
    <mergeCell ref="B33:C33"/>
    <mergeCell ref="B35:C35"/>
    <mergeCell ref="B36:C36"/>
    <mergeCell ref="B41:F43"/>
    <mergeCell ref="B44:C45"/>
    <mergeCell ref="D44:D45"/>
    <mergeCell ref="I96:I97"/>
    <mergeCell ref="B62:C62"/>
    <mergeCell ref="B63:C63"/>
    <mergeCell ref="B64:B73"/>
    <mergeCell ref="C68:C69"/>
    <mergeCell ref="B74:C75"/>
    <mergeCell ref="B96:C97"/>
    <mergeCell ref="J96:J97"/>
    <mergeCell ref="B99:C99"/>
    <mergeCell ref="B98:C98"/>
    <mergeCell ref="B101:C101"/>
    <mergeCell ref="B102:C102"/>
    <mergeCell ref="D96:D97"/>
    <mergeCell ref="E96:E97"/>
    <mergeCell ref="F96:F97"/>
    <mergeCell ref="G96:G97"/>
    <mergeCell ref="B103:C103"/>
    <mergeCell ref="B104:C104"/>
    <mergeCell ref="B108:C108"/>
    <mergeCell ref="B107:C107"/>
    <mergeCell ref="B109:C109"/>
    <mergeCell ref="B106:C106"/>
    <mergeCell ref="G120:G121"/>
    <mergeCell ref="H120:H121"/>
    <mergeCell ref="B110:C110"/>
    <mergeCell ref="B105:C105"/>
    <mergeCell ref="B112:C112"/>
    <mergeCell ref="B111:C111"/>
    <mergeCell ref="B113:C113"/>
    <mergeCell ref="B114:C114"/>
    <mergeCell ref="I120:I121"/>
    <mergeCell ref="J120:J121"/>
    <mergeCell ref="B123:C123"/>
    <mergeCell ref="B125:C125"/>
    <mergeCell ref="B124:C124"/>
    <mergeCell ref="B122:C122"/>
    <mergeCell ref="B120:C121"/>
    <mergeCell ref="D120:D121"/>
    <mergeCell ref="E120:E121"/>
    <mergeCell ref="F120:F121"/>
    <mergeCell ref="B151:C152"/>
    <mergeCell ref="G145:G146"/>
    <mergeCell ref="B126:C126"/>
    <mergeCell ref="B129:C129"/>
    <mergeCell ref="B133:C133"/>
    <mergeCell ref="B128:C128"/>
    <mergeCell ref="B127:C127"/>
    <mergeCell ref="B136:C136"/>
    <mergeCell ref="B135:C135"/>
    <mergeCell ref="B130:C130"/>
    <mergeCell ref="B131:C131"/>
    <mergeCell ref="B132:C132"/>
    <mergeCell ref="H145:H146"/>
    <mergeCell ref="I145:I146"/>
    <mergeCell ref="J145:J146"/>
    <mergeCell ref="B147:C148"/>
    <mergeCell ref="B149:C150"/>
    <mergeCell ref="B137:C137"/>
    <mergeCell ref="B138:C138"/>
    <mergeCell ref="B142:F144"/>
    <mergeCell ref="B145:C146"/>
    <mergeCell ref="D145:D146"/>
    <mergeCell ref="E145:E146"/>
    <mergeCell ref="F145:F146"/>
  </mergeCells>
  <phoneticPr fontId="5"/>
  <pageMargins left="0.78740157480314965" right="0.47244094488188981" top="0.9055118110236221" bottom="0.78740157480314965" header="0.31496062992125984" footer="0.31496062992125984"/>
  <pageSetup paperSize="9" scale="84" fitToWidth="0" fitToHeight="0" orientation="portrait" r:id="rId1"/>
  <headerFooter>
    <oddFooter>&amp;C&amp;P</oddFooter>
  </headerFooter>
  <rowBreaks count="7" manualBreakCount="7">
    <brk id="21" max="9" man="1"/>
    <brk id="40" max="9" man="1"/>
    <brk id="94" max="9" man="1"/>
    <brk id="118" max="9" man="1"/>
    <brk id="141" max="9" man="1"/>
    <brk id="154" max="9" man="1"/>
    <brk id="192"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R26"/>
  <sheetViews>
    <sheetView view="pageBreakPreview" topLeftCell="A3" zoomScaleNormal="55" zoomScaleSheetLayoutView="100" zoomScalePageLayoutView="85" workbookViewId="0">
      <selection activeCell="D18" sqref="D18:E18"/>
    </sheetView>
  </sheetViews>
  <sheetFormatPr defaultColWidth="9" defaultRowHeight="13" x14ac:dyDescent="0.2"/>
  <cols>
    <col min="1" max="1" width="1.36328125" style="85" customWidth="1"/>
    <col min="2" max="2" width="12.453125" style="85" customWidth="1"/>
    <col min="3" max="3" width="13.453125" style="85" customWidth="1"/>
    <col min="4" max="9" width="11.36328125" style="85" customWidth="1"/>
    <col min="10" max="16384" width="9" style="85"/>
  </cols>
  <sheetData>
    <row r="1" spans="1:18" s="101" customFormat="1" ht="54" customHeight="1" x14ac:dyDescent="0.2">
      <c r="B1" s="2" t="s">
        <v>77</v>
      </c>
      <c r="C1" s="85"/>
      <c r="D1" s="85"/>
      <c r="E1" s="85"/>
      <c r="F1" s="85"/>
      <c r="G1" s="85"/>
      <c r="H1" s="85"/>
      <c r="I1" s="85"/>
    </row>
    <row r="2" spans="1:18" ht="37.5" customHeight="1" thickBot="1" x14ac:dyDescent="0.25">
      <c r="B2" s="332"/>
      <c r="C2" s="333"/>
      <c r="D2" s="334" t="s">
        <v>148</v>
      </c>
      <c r="E2" s="335"/>
      <c r="F2" s="336" t="s">
        <v>178</v>
      </c>
      <c r="G2" s="335"/>
      <c r="H2" s="336" t="s">
        <v>0</v>
      </c>
      <c r="I2" s="335"/>
      <c r="J2"/>
      <c r="K2"/>
      <c r="L2"/>
      <c r="M2"/>
    </row>
    <row r="3" spans="1:18" ht="37.5" customHeight="1" thickTop="1" x14ac:dyDescent="0.2">
      <c r="B3" s="295" t="s">
        <v>1</v>
      </c>
      <c r="C3" s="296"/>
      <c r="D3" s="316">
        <v>108</v>
      </c>
      <c r="E3" s="316"/>
      <c r="F3" s="323">
        <v>115</v>
      </c>
      <c r="G3" s="323"/>
      <c r="H3" s="345">
        <v>0.67300000000000004</v>
      </c>
      <c r="I3" s="346"/>
      <c r="J3"/>
      <c r="K3"/>
      <c r="L3"/>
      <c r="M3" s="99"/>
      <c r="N3" s="101"/>
      <c r="O3" s="101"/>
      <c r="P3" s="101"/>
      <c r="Q3" s="101"/>
      <c r="R3" s="101"/>
    </row>
    <row r="4" spans="1:18" ht="37.5" customHeight="1" x14ac:dyDescent="0.2">
      <c r="B4" s="288" t="s">
        <v>122</v>
      </c>
      <c r="C4" s="289"/>
      <c r="D4" s="316">
        <v>40</v>
      </c>
      <c r="E4" s="316"/>
      <c r="F4" s="317">
        <v>36</v>
      </c>
      <c r="G4" s="317"/>
      <c r="H4" s="345">
        <v>0.21199999999999999</v>
      </c>
      <c r="I4" s="346"/>
      <c r="J4"/>
      <c r="K4"/>
      <c r="L4"/>
      <c r="M4" s="99"/>
      <c r="N4" s="101"/>
      <c r="O4" s="101"/>
      <c r="P4" s="101"/>
      <c r="Q4" s="101"/>
      <c r="R4" s="101"/>
    </row>
    <row r="5" spans="1:18" ht="37.5" customHeight="1" x14ac:dyDescent="0.2">
      <c r="B5" s="288" t="s">
        <v>124</v>
      </c>
      <c r="C5" s="289"/>
      <c r="D5" s="316">
        <v>10</v>
      </c>
      <c r="E5" s="316"/>
      <c r="F5" s="317">
        <v>7</v>
      </c>
      <c r="G5" s="317"/>
      <c r="H5" s="345">
        <v>3.9E-2</v>
      </c>
      <c r="I5" s="346"/>
      <c r="J5"/>
      <c r="K5"/>
      <c r="L5"/>
      <c r="M5"/>
    </row>
    <row r="6" spans="1:18" ht="37.5" customHeight="1" x14ac:dyDescent="0.2">
      <c r="A6" s="3"/>
      <c r="B6" s="288" t="s">
        <v>125</v>
      </c>
      <c r="C6" s="289"/>
      <c r="D6" s="316">
        <v>8</v>
      </c>
      <c r="E6" s="316"/>
      <c r="F6" s="344">
        <v>4</v>
      </c>
      <c r="G6" s="344"/>
      <c r="H6" s="345">
        <v>2.1000000000000001E-2</v>
      </c>
      <c r="I6" s="346"/>
      <c r="J6"/>
      <c r="K6"/>
      <c r="L6"/>
      <c r="M6"/>
    </row>
    <row r="7" spans="1:18" ht="37.5" customHeight="1" x14ac:dyDescent="0.2">
      <c r="B7" s="288" t="s">
        <v>123</v>
      </c>
      <c r="C7" s="289"/>
      <c r="D7" s="316">
        <v>7</v>
      </c>
      <c r="E7" s="316"/>
      <c r="F7" s="344">
        <v>2</v>
      </c>
      <c r="G7" s="344"/>
      <c r="H7" s="345">
        <v>1.4E-2</v>
      </c>
      <c r="I7" s="346"/>
      <c r="J7"/>
      <c r="K7"/>
      <c r="L7"/>
      <c r="M7"/>
    </row>
    <row r="8" spans="1:18" ht="37.5" customHeight="1" thickBot="1" x14ac:dyDescent="0.25">
      <c r="B8" s="315" t="s">
        <v>76</v>
      </c>
      <c r="C8" s="257"/>
      <c r="D8" s="316">
        <v>13</v>
      </c>
      <c r="E8" s="316"/>
      <c r="F8" s="317">
        <v>7</v>
      </c>
      <c r="G8" s="317"/>
      <c r="H8" s="339">
        <v>4.2000000000000003E-2</v>
      </c>
      <c r="I8" s="340"/>
      <c r="J8"/>
      <c r="K8"/>
      <c r="L8"/>
      <c r="M8"/>
    </row>
    <row r="9" spans="1:18" ht="37.5" customHeight="1" thickTop="1" x14ac:dyDescent="0.2">
      <c r="B9" s="295" t="s">
        <v>6</v>
      </c>
      <c r="C9" s="320"/>
      <c r="D9" s="321">
        <v>186</v>
      </c>
      <c r="E9" s="341"/>
      <c r="F9" s="323">
        <v>171</v>
      </c>
      <c r="G9" s="323"/>
      <c r="H9" s="342">
        <v>1</v>
      </c>
      <c r="I9" s="343"/>
      <c r="J9"/>
      <c r="K9"/>
      <c r="L9"/>
      <c r="M9"/>
    </row>
    <row r="10" spans="1:18" x14ac:dyDescent="0.2">
      <c r="J10"/>
      <c r="K10"/>
      <c r="L10"/>
      <c r="M10"/>
    </row>
    <row r="11" spans="1:18" x14ac:dyDescent="0.2">
      <c r="J11"/>
      <c r="K11"/>
      <c r="L11"/>
      <c r="M11"/>
    </row>
    <row r="13" spans="1:18" ht="24.75" customHeight="1" x14ac:dyDescent="0.2"/>
    <row r="14" spans="1:18" s="101" customFormat="1" ht="48.75" customHeight="1" x14ac:dyDescent="0.2">
      <c r="B14" s="2" t="s">
        <v>75</v>
      </c>
      <c r="C14" s="85"/>
      <c r="D14" s="85"/>
      <c r="E14" s="85"/>
      <c r="F14" s="85"/>
      <c r="G14" s="85"/>
      <c r="H14" s="85"/>
      <c r="I14" s="85"/>
    </row>
    <row r="15" spans="1:18" ht="36.75" customHeight="1" thickBot="1" x14ac:dyDescent="0.25">
      <c r="B15" s="332"/>
      <c r="C15" s="333"/>
      <c r="D15" s="334" t="s">
        <v>133</v>
      </c>
      <c r="E15" s="335"/>
      <c r="F15" s="336" t="s">
        <v>162</v>
      </c>
      <c r="G15" s="335"/>
      <c r="H15" s="336" t="s">
        <v>0</v>
      </c>
      <c r="I15" s="335"/>
    </row>
    <row r="16" spans="1:18" ht="36.75" customHeight="1" thickTop="1" x14ac:dyDescent="0.2">
      <c r="B16" s="295" t="s">
        <v>153</v>
      </c>
      <c r="C16" s="296"/>
      <c r="D16" s="322">
        <v>78</v>
      </c>
      <c r="E16" s="322"/>
      <c r="F16" s="323">
        <v>64</v>
      </c>
      <c r="G16" s="323"/>
      <c r="H16" s="337">
        <v>0.375</v>
      </c>
      <c r="I16" s="338"/>
    </row>
    <row r="17" spans="2:9" ht="36.75" customHeight="1" x14ac:dyDescent="0.2">
      <c r="B17" s="288" t="s">
        <v>154</v>
      </c>
      <c r="C17" s="289"/>
      <c r="D17" s="316">
        <v>38</v>
      </c>
      <c r="E17" s="316"/>
      <c r="F17" s="327">
        <v>35</v>
      </c>
      <c r="G17" s="328"/>
      <c r="H17" s="331">
        <v>0.20300000000000001</v>
      </c>
      <c r="I17" s="325"/>
    </row>
    <row r="18" spans="2:9" ht="36.75" customHeight="1" x14ac:dyDescent="0.2">
      <c r="B18" s="288" t="s">
        <v>155</v>
      </c>
      <c r="C18" s="289"/>
      <c r="D18" s="316">
        <v>17</v>
      </c>
      <c r="E18" s="316"/>
      <c r="F18" s="327">
        <v>17</v>
      </c>
      <c r="G18" s="328"/>
      <c r="H18" s="329">
        <v>0.10100000000000001</v>
      </c>
      <c r="I18" s="330"/>
    </row>
    <row r="19" spans="2:9" ht="36.75" customHeight="1" x14ac:dyDescent="0.2">
      <c r="B19" s="288" t="s">
        <v>179</v>
      </c>
      <c r="C19" s="289"/>
      <c r="D19" s="326">
        <v>19</v>
      </c>
      <c r="E19" s="326"/>
      <c r="F19" s="327">
        <v>14</v>
      </c>
      <c r="G19" s="328"/>
      <c r="H19" s="329">
        <v>8.5000000000000006E-2</v>
      </c>
      <c r="I19" s="330"/>
    </row>
    <row r="20" spans="2:9" ht="36.75" customHeight="1" x14ac:dyDescent="0.2">
      <c r="B20" s="288" t="s">
        <v>180</v>
      </c>
      <c r="C20" s="289"/>
      <c r="D20" s="326">
        <v>2</v>
      </c>
      <c r="E20" s="326"/>
      <c r="F20" s="327">
        <v>10</v>
      </c>
      <c r="G20" s="328"/>
      <c r="H20" s="329">
        <v>5.6000000000000001E-2</v>
      </c>
      <c r="I20" s="330"/>
    </row>
    <row r="21" spans="2:9" ht="36.75" customHeight="1" thickBot="1" x14ac:dyDescent="0.25">
      <c r="B21" s="315" t="s">
        <v>74</v>
      </c>
      <c r="C21" s="257"/>
      <c r="D21" s="316">
        <v>32</v>
      </c>
      <c r="E21" s="316"/>
      <c r="F21" s="317">
        <v>31</v>
      </c>
      <c r="G21" s="317"/>
      <c r="H21" s="318">
        <v>0.18099999999999999</v>
      </c>
      <c r="I21" s="319"/>
    </row>
    <row r="22" spans="2:9" ht="36.75" customHeight="1" thickTop="1" x14ac:dyDescent="0.2">
      <c r="B22" s="295" t="s">
        <v>6</v>
      </c>
      <c r="C22" s="320"/>
      <c r="D22" s="321">
        <v>186</v>
      </c>
      <c r="E22" s="322"/>
      <c r="F22" s="323">
        <v>171</v>
      </c>
      <c r="G22" s="323"/>
      <c r="H22" s="324">
        <v>1</v>
      </c>
      <c r="I22" s="325"/>
    </row>
    <row r="26" spans="2:9" ht="29.25" customHeight="1" x14ac:dyDescent="0.2"/>
  </sheetData>
  <mergeCells count="64">
    <mergeCell ref="B2:C2"/>
    <mergeCell ref="D2:E2"/>
    <mergeCell ref="F2:G2"/>
    <mergeCell ref="H2:I2"/>
    <mergeCell ref="B3:C3"/>
    <mergeCell ref="D3:E3"/>
    <mergeCell ref="F3:G3"/>
    <mergeCell ref="H3:I3"/>
    <mergeCell ref="B4:C4"/>
    <mergeCell ref="D4:E4"/>
    <mergeCell ref="F4:G4"/>
    <mergeCell ref="H4:I4"/>
    <mergeCell ref="B5:C5"/>
    <mergeCell ref="D5:E5"/>
    <mergeCell ref="F5:G5"/>
    <mergeCell ref="H5:I5"/>
    <mergeCell ref="B6:C6"/>
    <mergeCell ref="D6:E6"/>
    <mergeCell ref="F6:G6"/>
    <mergeCell ref="H6:I6"/>
    <mergeCell ref="B7:C7"/>
    <mergeCell ref="D7:E7"/>
    <mergeCell ref="F7:G7"/>
    <mergeCell ref="H7:I7"/>
    <mergeCell ref="B8:C8"/>
    <mergeCell ref="D8:E8"/>
    <mergeCell ref="F8:G8"/>
    <mergeCell ref="H8:I8"/>
    <mergeCell ref="B9:C9"/>
    <mergeCell ref="D9:E9"/>
    <mergeCell ref="F9:G9"/>
    <mergeCell ref="H9:I9"/>
    <mergeCell ref="B15:C15"/>
    <mergeCell ref="D15:E15"/>
    <mergeCell ref="F15:G15"/>
    <mergeCell ref="H15:I15"/>
    <mergeCell ref="B16:C16"/>
    <mergeCell ref="D16:E16"/>
    <mergeCell ref="F16:G16"/>
    <mergeCell ref="H16:I16"/>
    <mergeCell ref="B17:C17"/>
    <mergeCell ref="D17:E17"/>
    <mergeCell ref="F17:G17"/>
    <mergeCell ref="H17:I17"/>
    <mergeCell ref="B18:C18"/>
    <mergeCell ref="D18:E18"/>
    <mergeCell ref="F18:G18"/>
    <mergeCell ref="H18:I18"/>
    <mergeCell ref="B19:C19"/>
    <mergeCell ref="D19:E19"/>
    <mergeCell ref="F19:G19"/>
    <mergeCell ref="H19:I19"/>
    <mergeCell ref="B20:C20"/>
    <mergeCell ref="D20:E20"/>
    <mergeCell ref="F20:G20"/>
    <mergeCell ref="H20:I20"/>
    <mergeCell ref="B21:C21"/>
    <mergeCell ref="D21:E21"/>
    <mergeCell ref="F21:G21"/>
    <mergeCell ref="H21:I21"/>
    <mergeCell ref="B22:C22"/>
    <mergeCell ref="D22:E22"/>
    <mergeCell ref="F22:G22"/>
    <mergeCell ref="H22:I22"/>
  </mergeCells>
  <phoneticPr fontId="5"/>
  <pageMargins left="0.78740157480314965" right="0.47244094488188981" top="0.9055118110236221" bottom="0.78740157480314965" header="0.31496062992125984" footer="0.31496062992125984"/>
  <pageSetup paperSize="9" scale="90" orientation="portrait" r:id="rId1"/>
  <headerFooter>
    <oddFooter>&amp;C&amp;P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L26"/>
  <sheetViews>
    <sheetView view="pageBreakPreview" zoomScaleNormal="55" zoomScaleSheetLayoutView="100" zoomScalePageLayoutView="85" workbookViewId="0">
      <selection activeCell="V7" sqref="V7"/>
    </sheetView>
  </sheetViews>
  <sheetFormatPr defaultColWidth="9" defaultRowHeight="13" x14ac:dyDescent="0.2"/>
  <cols>
    <col min="1" max="1" width="1.36328125" style="189" customWidth="1"/>
    <col min="2" max="2" width="2.453125" style="189" customWidth="1"/>
    <col min="3" max="3" width="6.26953125" style="189" customWidth="1"/>
    <col min="4" max="4" width="7" style="189" customWidth="1"/>
    <col min="5" max="11" width="10.26953125" style="189" customWidth="1"/>
    <col min="12" max="12" width="6.6328125" style="189" customWidth="1"/>
    <col min="13" max="16384" width="9" style="189"/>
  </cols>
  <sheetData>
    <row r="1" spans="2:12" ht="54" customHeight="1" x14ac:dyDescent="0.2">
      <c r="B1" s="103" t="s">
        <v>78</v>
      </c>
      <c r="C1" s="103"/>
      <c r="D1" s="103"/>
      <c r="E1" s="103"/>
      <c r="F1" s="103"/>
      <c r="L1" s="104"/>
    </row>
    <row r="2" spans="2:12" ht="40.5" customHeight="1" thickBot="1" x14ac:dyDescent="0.25">
      <c r="B2" s="359"/>
      <c r="C2" s="360"/>
      <c r="D2" s="361"/>
      <c r="E2" s="105" t="s">
        <v>164</v>
      </c>
      <c r="F2" s="105" t="s">
        <v>163</v>
      </c>
      <c r="G2" s="105" t="s">
        <v>121</v>
      </c>
      <c r="H2" s="105" t="s">
        <v>133</v>
      </c>
      <c r="I2" s="106" t="s">
        <v>162</v>
      </c>
      <c r="J2" s="106" t="s">
        <v>79</v>
      </c>
      <c r="K2" s="106" t="s">
        <v>80</v>
      </c>
      <c r="L2" s="106" t="s">
        <v>81</v>
      </c>
    </row>
    <row r="3" spans="2:12" ht="40.5" customHeight="1" thickTop="1" x14ac:dyDescent="0.2">
      <c r="B3" s="362" t="s">
        <v>71</v>
      </c>
      <c r="C3" s="363"/>
      <c r="D3" s="364"/>
      <c r="E3" s="107">
        <v>21</v>
      </c>
      <c r="F3" s="108">
        <v>25</v>
      </c>
      <c r="G3" s="109">
        <v>34</v>
      </c>
      <c r="H3" s="108">
        <v>34</v>
      </c>
      <c r="I3" s="194">
        <v>34</v>
      </c>
      <c r="J3" s="195">
        <f t="shared" ref="J3:J16" si="0">IF(AND(I3=0,H3=0),"-",IF(I3=0,"全減",IF(H3=0,"全増",I3/H3)))</f>
        <v>1</v>
      </c>
      <c r="K3" s="196">
        <f t="shared" ref="K3:K16" si="1">IF(I3=0,"-",I3/$I$16)</f>
        <v>4.619565217391304E-2</v>
      </c>
      <c r="L3" s="197">
        <v>5</v>
      </c>
    </row>
    <row r="4" spans="2:12" ht="40.5" customHeight="1" x14ac:dyDescent="0.2">
      <c r="B4" s="352" t="s">
        <v>82</v>
      </c>
      <c r="C4" s="353"/>
      <c r="D4" s="354"/>
      <c r="E4" s="112">
        <v>0</v>
      </c>
      <c r="F4" s="113">
        <v>0</v>
      </c>
      <c r="G4" s="114">
        <v>0</v>
      </c>
      <c r="H4" s="113">
        <v>0</v>
      </c>
      <c r="I4" s="198">
        <v>0</v>
      </c>
      <c r="J4" s="199" t="str">
        <f t="shared" si="0"/>
        <v>-</v>
      </c>
      <c r="K4" s="199" t="str">
        <f t="shared" si="1"/>
        <v>-</v>
      </c>
      <c r="L4" s="200">
        <v>0</v>
      </c>
    </row>
    <row r="5" spans="2:12" ht="40.5" customHeight="1" x14ac:dyDescent="0.2">
      <c r="B5" s="352" t="s">
        <v>83</v>
      </c>
      <c r="C5" s="353"/>
      <c r="D5" s="354"/>
      <c r="E5" s="112">
        <v>119</v>
      </c>
      <c r="F5" s="113">
        <v>126</v>
      </c>
      <c r="G5" s="114">
        <v>123</v>
      </c>
      <c r="H5" s="113">
        <v>124</v>
      </c>
      <c r="I5" s="198">
        <v>127</v>
      </c>
      <c r="J5" s="201">
        <f t="shared" si="0"/>
        <v>1.0241935483870968</v>
      </c>
      <c r="K5" s="115">
        <f t="shared" si="1"/>
        <v>0.17255434782608695</v>
      </c>
      <c r="L5" s="200">
        <v>10</v>
      </c>
    </row>
    <row r="6" spans="2:12" ht="40.5" customHeight="1" x14ac:dyDescent="0.2">
      <c r="B6" s="352" t="s">
        <v>84</v>
      </c>
      <c r="C6" s="353"/>
      <c r="D6" s="354"/>
      <c r="E6" s="112">
        <v>415</v>
      </c>
      <c r="F6" s="113">
        <v>421</v>
      </c>
      <c r="G6" s="114">
        <v>434</v>
      </c>
      <c r="H6" s="113">
        <v>454</v>
      </c>
      <c r="I6" s="198">
        <v>477</v>
      </c>
      <c r="J6" s="201">
        <f t="shared" si="0"/>
        <v>1.0506607929515419</v>
      </c>
      <c r="K6" s="115">
        <f t="shared" si="1"/>
        <v>0.64809782608695654</v>
      </c>
      <c r="L6" s="200">
        <v>56</v>
      </c>
    </row>
    <row r="7" spans="2:12" ht="40.5" customHeight="1" x14ac:dyDescent="0.2">
      <c r="B7" s="352" t="s">
        <v>85</v>
      </c>
      <c r="C7" s="353"/>
      <c r="D7" s="354"/>
      <c r="E7" s="112">
        <v>96</v>
      </c>
      <c r="F7" s="113">
        <v>90</v>
      </c>
      <c r="G7" s="114">
        <v>90</v>
      </c>
      <c r="H7" s="113">
        <v>93</v>
      </c>
      <c r="I7" s="198">
        <v>90</v>
      </c>
      <c r="J7" s="201">
        <f t="shared" si="0"/>
        <v>0.967741935483871</v>
      </c>
      <c r="K7" s="115">
        <f t="shared" si="1"/>
        <v>0.12228260869565218</v>
      </c>
      <c r="L7" s="200">
        <v>1</v>
      </c>
    </row>
    <row r="8" spans="2:12" ht="40.5" customHeight="1" x14ac:dyDescent="0.2">
      <c r="B8" s="352" t="s">
        <v>86</v>
      </c>
      <c r="C8" s="353"/>
      <c r="D8" s="354"/>
      <c r="E8" s="112">
        <v>42</v>
      </c>
      <c r="F8" s="113">
        <v>33</v>
      </c>
      <c r="G8" s="114">
        <v>18</v>
      </c>
      <c r="H8" s="113">
        <v>6</v>
      </c>
      <c r="I8" s="198">
        <v>4</v>
      </c>
      <c r="J8" s="201">
        <f t="shared" si="0"/>
        <v>0.66666666666666663</v>
      </c>
      <c r="K8" s="115">
        <f t="shared" si="1"/>
        <v>5.434782608695652E-3</v>
      </c>
      <c r="L8" s="200">
        <v>0</v>
      </c>
    </row>
    <row r="9" spans="2:12" ht="40.5" customHeight="1" x14ac:dyDescent="0.2">
      <c r="B9" s="352" t="s">
        <v>87</v>
      </c>
      <c r="C9" s="353"/>
      <c r="D9" s="354"/>
      <c r="E9" s="112">
        <v>1</v>
      </c>
      <c r="F9" s="113">
        <v>1</v>
      </c>
      <c r="G9" s="114">
        <v>1</v>
      </c>
      <c r="H9" s="113">
        <v>1</v>
      </c>
      <c r="I9" s="198">
        <v>1</v>
      </c>
      <c r="J9" s="201">
        <f t="shared" si="0"/>
        <v>1</v>
      </c>
      <c r="K9" s="115">
        <f t="shared" si="1"/>
        <v>1.358695652173913E-3</v>
      </c>
      <c r="L9" s="200">
        <v>0</v>
      </c>
    </row>
    <row r="10" spans="2:12" ht="40.5" customHeight="1" x14ac:dyDescent="0.2">
      <c r="B10" s="355" t="s">
        <v>88</v>
      </c>
      <c r="C10" s="355"/>
      <c r="D10" s="356"/>
      <c r="E10" s="116">
        <v>1</v>
      </c>
      <c r="F10" s="113">
        <v>3</v>
      </c>
      <c r="G10" s="114">
        <v>3</v>
      </c>
      <c r="H10" s="113">
        <v>4</v>
      </c>
      <c r="I10" s="198">
        <v>3</v>
      </c>
      <c r="J10" s="201">
        <f t="shared" si="0"/>
        <v>0.75</v>
      </c>
      <c r="K10" s="115">
        <f t="shared" si="1"/>
        <v>4.076086956521739E-3</v>
      </c>
      <c r="L10" s="200">
        <f>SUM(L11:L15)</f>
        <v>0</v>
      </c>
    </row>
    <row r="11" spans="2:12" s="100" customFormat="1" ht="40.5" customHeight="1" x14ac:dyDescent="0.2">
      <c r="B11" s="117"/>
      <c r="C11" s="347" t="s">
        <v>89</v>
      </c>
      <c r="D11" s="348"/>
      <c r="E11" s="116">
        <v>0</v>
      </c>
      <c r="F11" s="113">
        <v>1</v>
      </c>
      <c r="G11" s="114">
        <v>1</v>
      </c>
      <c r="H11" s="113">
        <v>1</v>
      </c>
      <c r="I11" s="198">
        <v>1</v>
      </c>
      <c r="J11" s="199">
        <f t="shared" si="0"/>
        <v>1</v>
      </c>
      <c r="K11" s="115">
        <f t="shared" si="1"/>
        <v>1.358695652173913E-3</v>
      </c>
      <c r="L11" s="200">
        <v>0</v>
      </c>
    </row>
    <row r="12" spans="2:12" s="100" customFormat="1" ht="40.5" customHeight="1" x14ac:dyDescent="0.2">
      <c r="B12" s="117"/>
      <c r="C12" s="347" t="s">
        <v>90</v>
      </c>
      <c r="D12" s="348"/>
      <c r="E12" s="116">
        <v>0</v>
      </c>
      <c r="F12" s="113">
        <v>0</v>
      </c>
      <c r="G12" s="114">
        <v>0</v>
      </c>
      <c r="H12" s="113">
        <v>0</v>
      </c>
      <c r="I12" s="198">
        <v>0</v>
      </c>
      <c r="J12" s="201" t="str">
        <f t="shared" si="0"/>
        <v>-</v>
      </c>
      <c r="K12" s="201" t="str">
        <f t="shared" si="1"/>
        <v>-</v>
      </c>
      <c r="L12" s="200">
        <v>0</v>
      </c>
    </row>
    <row r="13" spans="2:12" s="100" customFormat="1" ht="40.5" customHeight="1" x14ac:dyDescent="0.2">
      <c r="B13" s="117"/>
      <c r="C13" s="357" t="s">
        <v>91</v>
      </c>
      <c r="D13" s="358"/>
      <c r="E13" s="116">
        <v>0</v>
      </c>
      <c r="F13" s="113">
        <v>0</v>
      </c>
      <c r="G13" s="114">
        <v>0</v>
      </c>
      <c r="H13" s="113">
        <v>0</v>
      </c>
      <c r="I13" s="198">
        <v>0</v>
      </c>
      <c r="J13" s="201" t="str">
        <f t="shared" si="0"/>
        <v>-</v>
      </c>
      <c r="K13" s="201" t="str">
        <f t="shared" si="1"/>
        <v>-</v>
      </c>
      <c r="L13" s="200">
        <v>0</v>
      </c>
    </row>
    <row r="14" spans="2:12" s="100" customFormat="1" ht="40.5" customHeight="1" x14ac:dyDescent="0.2">
      <c r="B14" s="117"/>
      <c r="C14" s="347" t="s">
        <v>92</v>
      </c>
      <c r="D14" s="348"/>
      <c r="E14" s="116">
        <v>0</v>
      </c>
      <c r="F14" s="113">
        <v>0</v>
      </c>
      <c r="G14" s="114">
        <v>0</v>
      </c>
      <c r="H14" s="113">
        <v>0</v>
      </c>
      <c r="I14" s="198">
        <v>0</v>
      </c>
      <c r="J14" s="202" t="str">
        <f t="shared" si="0"/>
        <v>-</v>
      </c>
      <c r="K14" s="202" t="str">
        <f t="shared" si="1"/>
        <v>-</v>
      </c>
      <c r="L14" s="200">
        <v>0</v>
      </c>
    </row>
    <row r="15" spans="2:12" s="100" customFormat="1" ht="40.5" customHeight="1" thickBot="1" x14ac:dyDescent="0.25">
      <c r="B15" s="118"/>
      <c r="C15" s="349" t="s">
        <v>93</v>
      </c>
      <c r="D15" s="350"/>
      <c r="E15" s="116">
        <v>1</v>
      </c>
      <c r="F15" s="113">
        <v>2</v>
      </c>
      <c r="G15" s="114">
        <v>2</v>
      </c>
      <c r="H15" s="113">
        <v>3</v>
      </c>
      <c r="I15" s="198">
        <v>2</v>
      </c>
      <c r="J15" s="119">
        <f t="shared" si="0"/>
        <v>0.66666666666666663</v>
      </c>
      <c r="K15" s="115">
        <f t="shared" si="1"/>
        <v>2.717391304347826E-3</v>
      </c>
      <c r="L15" s="200">
        <v>0</v>
      </c>
    </row>
    <row r="16" spans="2:12" s="100" customFormat="1" ht="40.5" customHeight="1" thickTop="1" x14ac:dyDescent="0.2">
      <c r="B16" s="244" t="s">
        <v>6</v>
      </c>
      <c r="C16" s="351"/>
      <c r="D16" s="245"/>
      <c r="E16" s="107">
        <v>695</v>
      </c>
      <c r="F16" s="108">
        <v>699</v>
      </c>
      <c r="G16" s="109">
        <v>703</v>
      </c>
      <c r="H16" s="108">
        <v>716</v>
      </c>
      <c r="I16" s="110">
        <f>SUM(I3:I10)</f>
        <v>736</v>
      </c>
      <c r="J16" s="120">
        <f t="shared" si="0"/>
        <v>1.0279329608938548</v>
      </c>
      <c r="K16" s="121">
        <f t="shared" si="1"/>
        <v>1</v>
      </c>
      <c r="L16" s="111">
        <f>SUM(L3:L15)</f>
        <v>72</v>
      </c>
    </row>
    <row r="17" spans="2:12" s="100" customFormat="1" x14ac:dyDescent="0.2">
      <c r="B17" s="189"/>
      <c r="C17" s="189"/>
      <c r="D17" s="189"/>
      <c r="E17" s="189"/>
      <c r="F17" s="189"/>
      <c r="G17" s="189"/>
      <c r="H17" s="189"/>
      <c r="I17" s="189"/>
      <c r="J17" s="189"/>
      <c r="K17" s="189"/>
      <c r="L17" s="189"/>
    </row>
    <row r="18" spans="2:12" s="100" customFormat="1" x14ac:dyDescent="0.2">
      <c r="B18" s="189"/>
      <c r="C18" s="189"/>
      <c r="D18" s="189"/>
      <c r="E18" s="189"/>
      <c r="F18" s="189"/>
      <c r="G18" s="189"/>
      <c r="H18" s="189"/>
      <c r="I18" s="189"/>
      <c r="J18" s="189"/>
      <c r="K18" s="189"/>
      <c r="L18" s="189"/>
    </row>
    <row r="19" spans="2:12" s="100" customFormat="1" x14ac:dyDescent="0.2">
      <c r="B19" s="189"/>
      <c r="C19" s="189"/>
      <c r="D19" s="189"/>
      <c r="E19" s="189"/>
      <c r="F19" s="189"/>
      <c r="G19" s="189"/>
      <c r="H19" s="189"/>
      <c r="I19" s="189"/>
      <c r="J19" s="189"/>
      <c r="K19" s="189"/>
      <c r="L19" s="189"/>
    </row>
    <row r="20" spans="2:12" s="100" customFormat="1" x14ac:dyDescent="0.2">
      <c r="B20" s="189"/>
      <c r="C20" s="189"/>
      <c r="D20" s="189"/>
      <c r="E20" s="189"/>
      <c r="F20" s="189"/>
      <c r="G20" s="189"/>
      <c r="H20" s="189"/>
      <c r="I20" s="189"/>
      <c r="J20" s="189"/>
      <c r="K20" s="189"/>
      <c r="L20" s="189"/>
    </row>
    <row r="21" spans="2:12" s="100" customFormat="1" x14ac:dyDescent="0.2">
      <c r="B21" s="189"/>
      <c r="C21" s="189"/>
      <c r="D21" s="189"/>
      <c r="E21" s="189"/>
      <c r="F21" s="189"/>
      <c r="G21" s="189"/>
      <c r="H21" s="189"/>
      <c r="I21" s="189"/>
      <c r="J21" s="189"/>
      <c r="K21" s="189"/>
      <c r="L21" s="189"/>
    </row>
    <row r="22" spans="2:12" s="100" customFormat="1" x14ac:dyDescent="0.2">
      <c r="B22" s="189"/>
      <c r="C22" s="189"/>
      <c r="D22" s="189"/>
      <c r="E22" s="189"/>
      <c r="F22" s="189"/>
      <c r="G22" s="189"/>
      <c r="H22" s="189"/>
      <c r="I22" s="189"/>
      <c r="J22" s="189"/>
      <c r="K22" s="189"/>
      <c r="L22" s="189"/>
    </row>
    <row r="23" spans="2:12" s="100" customFormat="1" x14ac:dyDescent="0.2">
      <c r="B23" s="189"/>
      <c r="C23" s="189"/>
      <c r="D23" s="189"/>
      <c r="E23" s="189"/>
      <c r="F23" s="189"/>
      <c r="G23" s="189"/>
      <c r="H23" s="189"/>
      <c r="I23" s="189"/>
      <c r="J23" s="189"/>
      <c r="K23" s="189"/>
      <c r="L23" s="189"/>
    </row>
    <row r="24" spans="2:12" s="100" customFormat="1" x14ac:dyDescent="0.2">
      <c r="B24" s="189"/>
      <c r="C24" s="189"/>
      <c r="D24" s="189"/>
      <c r="E24" s="189"/>
      <c r="F24" s="189"/>
      <c r="G24" s="189"/>
      <c r="H24" s="189"/>
      <c r="I24" s="189"/>
      <c r="J24" s="189"/>
      <c r="K24" s="189"/>
      <c r="L24" s="189"/>
    </row>
    <row r="25" spans="2:12" s="100" customFormat="1" x14ac:dyDescent="0.2">
      <c r="B25" s="189"/>
      <c r="C25" s="189"/>
      <c r="D25" s="189"/>
      <c r="E25" s="189"/>
      <c r="F25" s="189"/>
      <c r="G25" s="189"/>
      <c r="H25" s="189"/>
      <c r="I25" s="189"/>
      <c r="J25" s="189"/>
      <c r="K25" s="189"/>
      <c r="L25" s="189"/>
    </row>
    <row r="26" spans="2:12" s="100" customFormat="1" ht="48" customHeight="1" x14ac:dyDescent="0.2">
      <c r="B26" s="189"/>
      <c r="C26" s="189"/>
      <c r="D26" s="189"/>
      <c r="E26" s="189"/>
      <c r="F26" s="189"/>
      <c r="G26" s="189"/>
      <c r="H26" s="189"/>
      <c r="I26" s="189"/>
      <c r="J26" s="189"/>
      <c r="K26" s="189"/>
      <c r="L26" s="189"/>
    </row>
  </sheetData>
  <mergeCells count="15">
    <mergeCell ref="B7:D7"/>
    <mergeCell ref="B2:D2"/>
    <mergeCell ref="B3:D3"/>
    <mergeCell ref="B4:D4"/>
    <mergeCell ref="B5:D5"/>
    <mergeCell ref="B6:D6"/>
    <mergeCell ref="C14:D14"/>
    <mergeCell ref="C15:D15"/>
    <mergeCell ref="B16:D16"/>
    <mergeCell ref="B8:D8"/>
    <mergeCell ref="B9:D9"/>
    <mergeCell ref="B10:D10"/>
    <mergeCell ref="C11:D11"/>
    <mergeCell ref="C12:D12"/>
    <mergeCell ref="C13:D13"/>
  </mergeCells>
  <phoneticPr fontId="5"/>
  <pageMargins left="0.78740157480314965" right="0.47244094488188981" top="0.9055118110236221" bottom="0.78740157480314965" header="0.31496062992125984" footer="0.31496062992125984"/>
  <pageSetup paperSize="9" scale="90" orientation="portrait" r:id="rId1"/>
  <headerFooter>
    <oddFooter>&amp;C&amp;P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Q30"/>
  <sheetViews>
    <sheetView view="pageBreakPreview" zoomScaleNormal="55" zoomScaleSheetLayoutView="100" zoomScalePageLayoutView="85" workbookViewId="0">
      <selection activeCell="E1" sqref="E1"/>
    </sheetView>
  </sheetViews>
  <sheetFormatPr defaultColWidth="9" defaultRowHeight="13" x14ac:dyDescent="0.2"/>
  <cols>
    <col min="1" max="1" width="1.36328125" style="85" customWidth="1"/>
    <col min="2" max="2" width="2.453125" style="175" customWidth="1"/>
    <col min="3" max="3" width="6.26953125" style="175" customWidth="1"/>
    <col min="4" max="4" width="7" style="175" customWidth="1"/>
    <col min="5" max="6" width="10.26953125" style="85" customWidth="1"/>
    <col min="7" max="7" width="1.08984375" style="173" customWidth="1"/>
    <col min="8" max="8" width="9.08984375" style="85" customWidth="1"/>
    <col min="9" max="9" width="2.26953125" style="173" customWidth="1"/>
    <col min="10" max="10" width="8" style="85" customWidth="1"/>
    <col min="11" max="11" width="3.36328125" style="173" customWidth="1"/>
    <col min="12" max="12" width="6.90625" style="85" customWidth="1"/>
    <col min="13" max="13" width="4.453125" style="85" customWidth="1"/>
    <col min="14" max="14" width="5.7265625" style="173" customWidth="1"/>
    <col min="15" max="15" width="5.6328125" style="173" customWidth="1"/>
    <col min="16" max="16" width="4.6328125" style="85" customWidth="1"/>
    <col min="17" max="17" width="6.6328125" style="85" customWidth="1"/>
    <col min="18" max="16384" width="9" style="85"/>
  </cols>
  <sheetData>
    <row r="1" spans="1:17" s="100" customFormat="1" ht="54" customHeight="1" x14ac:dyDescent="0.2">
      <c r="B1" s="170" t="s">
        <v>101</v>
      </c>
      <c r="C1" s="170"/>
      <c r="D1" s="170"/>
      <c r="E1" s="170"/>
      <c r="F1" s="170"/>
      <c r="G1" s="170"/>
      <c r="H1" s="85"/>
      <c r="I1" s="173"/>
      <c r="J1" s="85"/>
      <c r="K1" s="173"/>
      <c r="L1" s="85"/>
      <c r="M1" s="85"/>
      <c r="N1" s="173"/>
      <c r="O1" s="173"/>
      <c r="P1" s="104"/>
      <c r="Q1" s="85"/>
    </row>
    <row r="2" spans="1:17" s="100" customFormat="1" ht="36" customHeight="1" thickBot="1" x14ac:dyDescent="0.25">
      <c r="A2" s="85"/>
      <c r="B2" s="359"/>
      <c r="C2" s="360"/>
      <c r="D2" s="361"/>
      <c r="E2" s="186" t="s">
        <v>165</v>
      </c>
      <c r="F2" s="185" t="s">
        <v>68</v>
      </c>
      <c r="G2" s="369" t="s">
        <v>121</v>
      </c>
      <c r="H2" s="370"/>
      <c r="I2" s="369" t="s">
        <v>133</v>
      </c>
      <c r="J2" s="370"/>
      <c r="K2" s="377" t="s">
        <v>162</v>
      </c>
      <c r="L2" s="378"/>
      <c r="M2" s="377" t="s">
        <v>79</v>
      </c>
      <c r="N2" s="378"/>
      <c r="O2" s="377" t="s">
        <v>80</v>
      </c>
      <c r="P2" s="378"/>
      <c r="Q2" s="106" t="s">
        <v>81</v>
      </c>
    </row>
    <row r="3" spans="1:17" s="100" customFormat="1" ht="36" customHeight="1" thickTop="1" x14ac:dyDescent="0.2">
      <c r="A3" s="122"/>
      <c r="B3" s="295" t="s">
        <v>71</v>
      </c>
      <c r="C3" s="320"/>
      <c r="D3" s="296"/>
      <c r="E3" s="134">
        <v>1</v>
      </c>
      <c r="F3" s="188">
        <v>0</v>
      </c>
      <c r="G3" s="371">
        <v>0</v>
      </c>
      <c r="H3" s="372"/>
      <c r="I3" s="371">
        <v>0</v>
      </c>
      <c r="J3" s="372"/>
      <c r="K3" s="379">
        <v>0</v>
      </c>
      <c r="L3" s="380"/>
      <c r="M3" s="411" t="str">
        <f>IF(AND(K3=0,I3=0),"-",IF(K3=0,"全減",IF(I3=0,"全増",K3/I3)))</f>
        <v>-</v>
      </c>
      <c r="N3" s="412"/>
      <c r="O3" s="411" t="str">
        <f>IF(K3=0,"-",K3/$K$6)</f>
        <v>-</v>
      </c>
      <c r="P3" s="412"/>
      <c r="Q3" s="197">
        <v>0</v>
      </c>
    </row>
    <row r="4" spans="1:17" s="100" customFormat="1" ht="36" customHeight="1" x14ac:dyDescent="0.2">
      <c r="A4" s="122"/>
      <c r="B4" s="288" t="s">
        <v>100</v>
      </c>
      <c r="C4" s="366"/>
      <c r="D4" s="289"/>
      <c r="E4" s="137">
        <v>0</v>
      </c>
      <c r="F4" s="136">
        <v>1</v>
      </c>
      <c r="G4" s="373">
        <v>1</v>
      </c>
      <c r="H4" s="374"/>
      <c r="I4" s="373">
        <v>2</v>
      </c>
      <c r="J4" s="374"/>
      <c r="K4" s="381">
        <v>2</v>
      </c>
      <c r="L4" s="382"/>
      <c r="M4" s="413">
        <f t="shared" ref="M4:M6" si="0">IF(AND(K4=0,I4=0),"-",IF(K4=0,"全減",IF(I4=0,"全増",K4/I4)))</f>
        <v>1</v>
      </c>
      <c r="N4" s="414"/>
      <c r="O4" s="413">
        <f t="shared" ref="O4:O5" si="1">IF(K4=0,"-",K4/$K$6)</f>
        <v>0.14285714285714285</v>
      </c>
      <c r="P4" s="414"/>
      <c r="Q4" s="200">
        <v>0</v>
      </c>
    </row>
    <row r="5" spans="1:17" s="100" customFormat="1" ht="36" customHeight="1" thickBot="1" x14ac:dyDescent="0.25">
      <c r="A5" s="122"/>
      <c r="B5" s="291" t="s">
        <v>84</v>
      </c>
      <c r="C5" s="367"/>
      <c r="D5" s="368"/>
      <c r="E5" s="135">
        <v>7</v>
      </c>
      <c r="F5" s="187">
        <v>9</v>
      </c>
      <c r="G5" s="375">
        <v>9</v>
      </c>
      <c r="H5" s="376"/>
      <c r="I5" s="375">
        <v>10</v>
      </c>
      <c r="J5" s="376"/>
      <c r="K5" s="383">
        <v>12</v>
      </c>
      <c r="L5" s="384"/>
      <c r="M5" s="415">
        <f t="shared" si="0"/>
        <v>1.2</v>
      </c>
      <c r="N5" s="416"/>
      <c r="O5" s="415">
        <f t="shared" si="1"/>
        <v>0.8571428571428571</v>
      </c>
      <c r="P5" s="416"/>
      <c r="Q5" s="203">
        <v>3</v>
      </c>
    </row>
    <row r="6" spans="1:17" s="100" customFormat="1" ht="36" customHeight="1" thickTop="1" x14ac:dyDescent="0.2">
      <c r="A6" s="85"/>
      <c r="B6" s="295" t="s">
        <v>6</v>
      </c>
      <c r="C6" s="320"/>
      <c r="D6" s="296"/>
      <c r="E6" s="134">
        <v>8</v>
      </c>
      <c r="F6" s="188">
        <v>10</v>
      </c>
      <c r="G6" s="371">
        <v>10</v>
      </c>
      <c r="H6" s="372"/>
      <c r="I6" s="371">
        <v>12</v>
      </c>
      <c r="J6" s="372"/>
      <c r="K6" s="385">
        <f>SUM(K3:L5)</f>
        <v>14</v>
      </c>
      <c r="L6" s="386"/>
      <c r="M6" s="417">
        <f t="shared" si="0"/>
        <v>1.1666666666666667</v>
      </c>
      <c r="N6" s="418"/>
      <c r="O6" s="417">
        <f>IF(K6=0,"-",K6/$K$6)</f>
        <v>1</v>
      </c>
      <c r="P6" s="418"/>
      <c r="Q6" s="111">
        <f>SUM(Q3:Q5)</f>
        <v>3</v>
      </c>
    </row>
    <row r="7" spans="1:17" s="100" customFormat="1" ht="29.25" customHeight="1" x14ac:dyDescent="0.2">
      <c r="A7" s="85"/>
      <c r="B7" s="133"/>
      <c r="C7" s="133"/>
      <c r="D7" s="133"/>
      <c r="E7" s="132"/>
      <c r="F7" s="132"/>
      <c r="G7" s="132"/>
      <c r="H7" s="132"/>
      <c r="I7" s="132"/>
      <c r="J7" s="132"/>
      <c r="K7" s="132"/>
      <c r="L7" s="132"/>
      <c r="M7" s="131"/>
      <c r="N7" s="131"/>
      <c r="O7" s="131"/>
      <c r="P7" s="130"/>
      <c r="Q7" s="129"/>
    </row>
    <row r="8" spans="1:17" s="100" customFormat="1" ht="33.75" customHeight="1" x14ac:dyDescent="0.2">
      <c r="A8" s="85"/>
      <c r="B8" s="175"/>
      <c r="C8" s="175"/>
      <c r="D8" s="175"/>
      <c r="E8" s="85"/>
      <c r="F8" s="85"/>
      <c r="G8" s="173"/>
      <c r="H8" s="85"/>
      <c r="I8" s="173"/>
      <c r="J8" s="85"/>
      <c r="K8" s="173"/>
      <c r="L8" s="85"/>
      <c r="M8" s="85"/>
      <c r="N8" s="173"/>
      <c r="O8" s="173"/>
      <c r="P8" s="85"/>
      <c r="Q8" s="85"/>
    </row>
    <row r="9" spans="1:17" s="102" customFormat="1" ht="37.5" customHeight="1" x14ac:dyDescent="0.2">
      <c r="B9" s="171" t="s">
        <v>99</v>
      </c>
      <c r="C9" s="171"/>
      <c r="D9" s="171"/>
      <c r="E9" s="171"/>
      <c r="F9" s="171"/>
      <c r="G9" s="171"/>
      <c r="H9" s="171"/>
      <c r="I9" s="171"/>
      <c r="J9" s="123"/>
      <c r="K9" s="123"/>
      <c r="L9" s="123"/>
      <c r="M9" s="128"/>
      <c r="N9" s="128"/>
      <c r="O9" s="128"/>
      <c r="P9" s="127"/>
      <c r="Q9" s="123"/>
    </row>
    <row r="10" spans="1:17" s="100" customFormat="1" ht="13.5" customHeight="1" x14ac:dyDescent="0.2">
      <c r="A10" s="123"/>
      <c r="B10" s="387" t="s">
        <v>98</v>
      </c>
      <c r="C10" s="387"/>
      <c r="D10" s="387"/>
      <c r="E10" s="387"/>
      <c r="F10" s="387"/>
      <c r="G10" s="172"/>
      <c r="H10" s="123"/>
      <c r="I10" s="123"/>
      <c r="J10" s="123"/>
      <c r="K10" s="123"/>
      <c r="L10" s="123"/>
      <c r="M10" s="123"/>
      <c r="N10" s="123"/>
      <c r="O10" s="123"/>
      <c r="P10" s="402" t="s">
        <v>96</v>
      </c>
      <c r="Q10" s="402"/>
    </row>
    <row r="11" spans="1:17" s="100" customFormat="1" ht="13.5" customHeight="1" x14ac:dyDescent="0.2">
      <c r="A11" s="123"/>
      <c r="B11" s="388"/>
      <c r="C11" s="388"/>
      <c r="D11" s="388"/>
      <c r="E11" s="388"/>
      <c r="F11" s="388"/>
      <c r="G11" s="174"/>
      <c r="H11" s="123"/>
      <c r="I11" s="123"/>
      <c r="J11" s="123"/>
      <c r="K11" s="123"/>
      <c r="L11" s="123"/>
      <c r="M11" s="123"/>
      <c r="N11" s="123"/>
      <c r="O11" s="123"/>
      <c r="P11" s="403" t="s">
        <v>95</v>
      </c>
      <c r="Q11" s="403"/>
    </row>
    <row r="12" spans="1:17" s="100" customFormat="1" ht="36" customHeight="1" thickBot="1" x14ac:dyDescent="0.25">
      <c r="A12" s="123"/>
      <c r="B12" s="389"/>
      <c r="C12" s="390"/>
      <c r="D12" s="390"/>
      <c r="E12" s="391"/>
      <c r="F12" s="334" t="s">
        <v>181</v>
      </c>
      <c r="G12" s="365"/>
      <c r="H12" s="365"/>
      <c r="I12" s="335"/>
      <c r="J12" s="336" t="s">
        <v>162</v>
      </c>
      <c r="K12" s="365"/>
      <c r="L12" s="365"/>
      <c r="M12" s="335"/>
      <c r="N12" s="365" t="s">
        <v>79</v>
      </c>
      <c r="O12" s="365"/>
      <c r="P12" s="365"/>
      <c r="Q12" s="335"/>
    </row>
    <row r="13" spans="1:17" s="100" customFormat="1" ht="36" customHeight="1" thickTop="1" x14ac:dyDescent="0.2">
      <c r="A13" s="125"/>
      <c r="B13" s="432" t="s">
        <v>156</v>
      </c>
      <c r="C13" s="433"/>
      <c r="D13" s="433"/>
      <c r="E13" s="434"/>
      <c r="F13" s="397">
        <v>424</v>
      </c>
      <c r="G13" s="398"/>
      <c r="H13" s="406">
        <v>8915</v>
      </c>
      <c r="I13" s="407"/>
      <c r="J13" s="371">
        <v>341</v>
      </c>
      <c r="K13" s="372"/>
      <c r="L13" s="406">
        <v>9418</v>
      </c>
      <c r="M13" s="407"/>
      <c r="N13" s="337">
        <f>IF(AND(J13=0,F13=0),"-",IF(J13=0,"全減",IF(F13=0,"全増",J13/F13)))</f>
        <v>0.80424528301886788</v>
      </c>
      <c r="O13" s="338"/>
      <c r="P13" s="404">
        <f>IF(AND(L13=0,H13=0),"-",IF(L13=0,"全減",IF(H13=0,"全増",L13/H13)))</f>
        <v>1.0564217610768367</v>
      </c>
      <c r="Q13" s="405"/>
    </row>
    <row r="14" spans="1:17" s="100" customFormat="1" ht="36" customHeight="1" x14ac:dyDescent="0.2">
      <c r="A14" s="125"/>
      <c r="B14" s="435" t="s">
        <v>157</v>
      </c>
      <c r="C14" s="436"/>
      <c r="D14" s="436"/>
      <c r="E14" s="437"/>
      <c r="F14" s="399">
        <v>1</v>
      </c>
      <c r="G14" s="400"/>
      <c r="H14" s="429">
        <v>10</v>
      </c>
      <c r="I14" s="430"/>
      <c r="J14" s="373">
        <v>5</v>
      </c>
      <c r="K14" s="374"/>
      <c r="L14" s="429">
        <v>253</v>
      </c>
      <c r="M14" s="430"/>
      <c r="N14" s="329">
        <f t="shared" ref="N14:N17" si="2">IF(AND(J14=0,F14=0),"-",IF(J14=0,"全減",IF(F14=0,"全増",J14/F14)))</f>
        <v>5</v>
      </c>
      <c r="O14" s="330"/>
      <c r="P14" s="393">
        <f t="shared" ref="P14:P17" si="3">IF(AND(L14=0,H14=0),"-",IF(L14=0,"全減",IF(H14=0,"全増",L14/H14)))</f>
        <v>25.3</v>
      </c>
      <c r="Q14" s="394"/>
    </row>
    <row r="15" spans="1:17" s="100" customFormat="1" ht="36" customHeight="1" x14ac:dyDescent="0.2">
      <c r="A15" s="125"/>
      <c r="B15" s="438" t="s">
        <v>182</v>
      </c>
      <c r="C15" s="439"/>
      <c r="D15" s="439"/>
      <c r="E15" s="440"/>
      <c r="F15" s="399">
        <v>0</v>
      </c>
      <c r="G15" s="400"/>
      <c r="H15" s="429">
        <v>0</v>
      </c>
      <c r="I15" s="445"/>
      <c r="J15" s="441">
        <v>4</v>
      </c>
      <c r="K15" s="400"/>
      <c r="L15" s="429">
        <v>123</v>
      </c>
      <c r="M15" s="430"/>
      <c r="N15" s="329" t="str">
        <f t="shared" ref="N15:N16" si="4">IF(AND(J15=0,F15=0),"-",IF(J15=0,"全減",IF(F15=0,"全増",J15/F15)))</f>
        <v>全増</v>
      </c>
      <c r="O15" s="330"/>
      <c r="P15" s="393" t="str">
        <f t="shared" ref="P15:P16" si="5">IF(AND(L15=0,H15=0),"-",IF(L15=0,"全減",IF(H15=0,"全増",L15/H15)))</f>
        <v>全増</v>
      </c>
      <c r="Q15" s="394"/>
    </row>
    <row r="16" spans="1:17" s="100" customFormat="1" ht="36" customHeight="1" thickBot="1" x14ac:dyDescent="0.25">
      <c r="A16" s="125"/>
      <c r="B16" s="389" t="s">
        <v>183</v>
      </c>
      <c r="C16" s="390"/>
      <c r="D16" s="390"/>
      <c r="E16" s="391"/>
      <c r="F16" s="399">
        <v>0</v>
      </c>
      <c r="G16" s="400"/>
      <c r="H16" s="446">
        <v>0</v>
      </c>
      <c r="I16" s="447"/>
      <c r="J16" s="442">
        <v>1</v>
      </c>
      <c r="K16" s="443"/>
      <c r="L16" s="446">
        <v>2</v>
      </c>
      <c r="M16" s="448"/>
      <c r="N16" s="329" t="str">
        <f t="shared" si="4"/>
        <v>全増</v>
      </c>
      <c r="O16" s="330"/>
      <c r="P16" s="393" t="str">
        <f t="shared" si="5"/>
        <v>全増</v>
      </c>
      <c r="Q16" s="394"/>
    </row>
    <row r="17" spans="1:17" s="100" customFormat="1" ht="36" customHeight="1" thickTop="1" x14ac:dyDescent="0.2">
      <c r="A17" s="125"/>
      <c r="B17" s="432" t="s">
        <v>6</v>
      </c>
      <c r="C17" s="433"/>
      <c r="D17" s="433"/>
      <c r="E17" s="434"/>
      <c r="F17" s="397">
        <v>425</v>
      </c>
      <c r="G17" s="398"/>
      <c r="H17" s="406">
        <v>8925</v>
      </c>
      <c r="I17" s="407"/>
      <c r="J17" s="371">
        <v>351</v>
      </c>
      <c r="K17" s="372"/>
      <c r="L17" s="406">
        <v>9796</v>
      </c>
      <c r="M17" s="407"/>
      <c r="N17" s="337">
        <f t="shared" si="2"/>
        <v>0.82588235294117651</v>
      </c>
      <c r="O17" s="338"/>
      <c r="P17" s="404">
        <f t="shared" si="3"/>
        <v>1.0975910364145658</v>
      </c>
      <c r="Q17" s="405"/>
    </row>
    <row r="18" spans="1:17" ht="21" customHeight="1" x14ac:dyDescent="0.2">
      <c r="A18" s="123"/>
      <c r="B18" s="123"/>
      <c r="C18" s="123"/>
      <c r="D18" s="123"/>
      <c r="E18" s="123"/>
      <c r="F18" s="123"/>
      <c r="G18" s="123"/>
      <c r="H18" s="123"/>
      <c r="I18" s="123"/>
      <c r="J18" s="123"/>
      <c r="K18" s="123"/>
      <c r="L18" s="123"/>
      <c r="M18" s="123"/>
      <c r="N18" s="123"/>
      <c r="O18" s="123"/>
      <c r="P18" s="123"/>
      <c r="Q18" s="123"/>
    </row>
    <row r="19" spans="1:17" s="100" customFormat="1" ht="13.5" customHeight="1" x14ac:dyDescent="0.2">
      <c r="A19" s="123"/>
      <c r="B19" s="387" t="s">
        <v>97</v>
      </c>
      <c r="C19" s="387"/>
      <c r="D19" s="387"/>
      <c r="E19" s="387"/>
      <c r="F19" s="387"/>
      <c r="G19" s="172"/>
      <c r="H19" s="123"/>
      <c r="I19" s="123"/>
      <c r="J19" s="123"/>
      <c r="K19" s="123"/>
      <c r="L19" s="123"/>
      <c r="M19" s="123"/>
      <c r="N19" s="123"/>
      <c r="O19" s="123"/>
      <c r="P19" s="402" t="s">
        <v>96</v>
      </c>
      <c r="Q19" s="402"/>
    </row>
    <row r="20" spans="1:17" ht="13.5" customHeight="1" x14ac:dyDescent="0.2">
      <c r="A20" s="123"/>
      <c r="B20" s="388"/>
      <c r="C20" s="388"/>
      <c r="D20" s="388"/>
      <c r="E20" s="388"/>
      <c r="F20" s="431"/>
      <c r="G20" s="174"/>
      <c r="H20" s="123"/>
      <c r="I20" s="123"/>
      <c r="J20" s="123"/>
      <c r="K20" s="123"/>
      <c r="L20" s="123"/>
      <c r="M20" s="123"/>
      <c r="N20" s="123"/>
      <c r="O20" s="123"/>
      <c r="P20" s="403" t="s">
        <v>95</v>
      </c>
      <c r="Q20" s="403"/>
    </row>
    <row r="21" spans="1:17" ht="36" customHeight="1" thickBot="1" x14ac:dyDescent="0.25">
      <c r="A21" s="123"/>
      <c r="B21" s="389"/>
      <c r="C21" s="390"/>
      <c r="D21" s="390"/>
      <c r="E21" s="391"/>
      <c r="F21" s="444" t="s">
        <v>181</v>
      </c>
      <c r="G21" s="390"/>
      <c r="H21" s="390"/>
      <c r="I21" s="401"/>
      <c r="J21" s="389" t="s">
        <v>162</v>
      </c>
      <c r="K21" s="390"/>
      <c r="L21" s="390"/>
      <c r="M21" s="401"/>
      <c r="N21" s="389" t="s">
        <v>79</v>
      </c>
      <c r="O21" s="390"/>
      <c r="P21" s="390"/>
      <c r="Q21" s="401"/>
    </row>
    <row r="22" spans="1:17" ht="36" customHeight="1" thickTop="1" x14ac:dyDescent="0.2">
      <c r="A22" s="125"/>
      <c r="B22" s="432" t="s">
        <v>184</v>
      </c>
      <c r="C22" s="433"/>
      <c r="D22" s="433"/>
      <c r="E22" s="434"/>
      <c r="F22" s="427">
        <v>163</v>
      </c>
      <c r="G22" s="428"/>
      <c r="H22" s="408">
        <v>3972</v>
      </c>
      <c r="I22" s="408"/>
      <c r="J22" s="420">
        <v>210</v>
      </c>
      <c r="K22" s="420"/>
      <c r="L22" s="408">
        <v>6380</v>
      </c>
      <c r="M22" s="408"/>
      <c r="N22" s="392">
        <f>IF(AND(J22=0,F22=0),"-",IF(J22=0,"全減",IF(F22=0,"全増",J22/F22)))</f>
        <v>1.2883435582822085</v>
      </c>
      <c r="O22" s="392"/>
      <c r="P22" s="419">
        <f>IF(AND(L22=0,H22=0),"-",IF(L22=0,"全減",IF(H22=0,"全増",L22/H22)))</f>
        <v>1.606243705941591</v>
      </c>
      <c r="Q22" s="419"/>
    </row>
    <row r="23" spans="1:17" ht="36" customHeight="1" x14ac:dyDescent="0.2">
      <c r="A23" s="125"/>
      <c r="B23" s="438" t="s">
        <v>185</v>
      </c>
      <c r="C23" s="439"/>
      <c r="D23" s="439"/>
      <c r="E23" s="440"/>
      <c r="F23" s="425">
        <v>178</v>
      </c>
      <c r="G23" s="426"/>
      <c r="H23" s="409">
        <v>3472</v>
      </c>
      <c r="I23" s="409"/>
      <c r="J23" s="423">
        <v>43</v>
      </c>
      <c r="K23" s="423"/>
      <c r="L23" s="409">
        <v>774</v>
      </c>
      <c r="M23" s="409"/>
      <c r="N23" s="329">
        <f t="shared" ref="N23:N27" si="6">IF(AND(J23=0,F23=0),"-",IF(J23=0,"全減",IF(F23=0,"全増",J23/F23)))</f>
        <v>0.24157303370786518</v>
      </c>
      <c r="O23" s="330"/>
      <c r="P23" s="393">
        <f t="shared" ref="P23:P27" si="7">IF(AND(L23=0,H23=0),"-",IF(L23=0,"全減",IF(H23=0,"全増",L23/H23)))</f>
        <v>0.22292626728110598</v>
      </c>
      <c r="Q23" s="394"/>
    </row>
    <row r="24" spans="1:17" ht="36" customHeight="1" x14ac:dyDescent="0.2">
      <c r="A24" s="125"/>
      <c r="B24" s="438" t="s">
        <v>186</v>
      </c>
      <c r="C24" s="439"/>
      <c r="D24" s="439"/>
      <c r="E24" s="440"/>
      <c r="F24" s="425">
        <v>13</v>
      </c>
      <c r="G24" s="426"/>
      <c r="H24" s="409">
        <v>124</v>
      </c>
      <c r="I24" s="409"/>
      <c r="J24" s="423">
        <v>37</v>
      </c>
      <c r="K24" s="423"/>
      <c r="L24" s="409">
        <v>2071</v>
      </c>
      <c r="M24" s="409"/>
      <c r="N24" s="329">
        <f t="shared" si="6"/>
        <v>2.8461538461538463</v>
      </c>
      <c r="O24" s="330"/>
      <c r="P24" s="393">
        <f t="shared" si="7"/>
        <v>16.701612903225808</v>
      </c>
      <c r="Q24" s="394"/>
    </row>
    <row r="25" spans="1:17" ht="36" customHeight="1" x14ac:dyDescent="0.2">
      <c r="A25" s="125"/>
      <c r="B25" s="438" t="s">
        <v>158</v>
      </c>
      <c r="C25" s="439"/>
      <c r="D25" s="439"/>
      <c r="E25" s="440"/>
      <c r="F25" s="425">
        <v>9</v>
      </c>
      <c r="G25" s="426"/>
      <c r="H25" s="409">
        <v>28</v>
      </c>
      <c r="I25" s="409"/>
      <c r="J25" s="423">
        <v>19</v>
      </c>
      <c r="K25" s="423"/>
      <c r="L25" s="409">
        <v>136</v>
      </c>
      <c r="M25" s="409"/>
      <c r="N25" s="329">
        <f t="shared" si="6"/>
        <v>2.1111111111111112</v>
      </c>
      <c r="O25" s="330"/>
      <c r="P25" s="393">
        <f t="shared" si="7"/>
        <v>4.8571428571428568</v>
      </c>
      <c r="Q25" s="394"/>
    </row>
    <row r="26" spans="1:17" ht="36" customHeight="1" x14ac:dyDescent="0.2">
      <c r="A26" s="125"/>
      <c r="B26" s="438" t="s">
        <v>187</v>
      </c>
      <c r="C26" s="439"/>
      <c r="D26" s="439"/>
      <c r="E26" s="440"/>
      <c r="F26" s="425">
        <v>29</v>
      </c>
      <c r="G26" s="426"/>
      <c r="H26" s="409">
        <v>798</v>
      </c>
      <c r="I26" s="409"/>
      <c r="J26" s="423">
        <v>16</v>
      </c>
      <c r="K26" s="423"/>
      <c r="L26" s="409">
        <v>167</v>
      </c>
      <c r="M26" s="409"/>
      <c r="N26" s="329">
        <f t="shared" si="6"/>
        <v>0.55172413793103448</v>
      </c>
      <c r="O26" s="330"/>
      <c r="P26" s="393">
        <f t="shared" si="7"/>
        <v>0.20927318295739347</v>
      </c>
      <c r="Q26" s="394"/>
    </row>
    <row r="27" spans="1:17" ht="36" customHeight="1" thickBot="1" x14ac:dyDescent="0.25">
      <c r="A27" s="125"/>
      <c r="B27" s="449" t="s">
        <v>94</v>
      </c>
      <c r="C27" s="450"/>
      <c r="D27" s="450"/>
      <c r="E27" s="451"/>
      <c r="F27" s="421">
        <v>33</v>
      </c>
      <c r="G27" s="422"/>
      <c r="H27" s="410">
        <v>531</v>
      </c>
      <c r="I27" s="410"/>
      <c r="J27" s="424">
        <v>26</v>
      </c>
      <c r="K27" s="424"/>
      <c r="L27" s="410">
        <v>268</v>
      </c>
      <c r="M27" s="410"/>
      <c r="N27" s="452">
        <f t="shared" si="6"/>
        <v>0.78787878787878785</v>
      </c>
      <c r="O27" s="453"/>
      <c r="P27" s="395">
        <f t="shared" si="7"/>
        <v>0.50470809792843696</v>
      </c>
      <c r="Q27" s="396"/>
    </row>
    <row r="28" spans="1:17" s="217" customFormat="1" ht="36" customHeight="1" thickTop="1" x14ac:dyDescent="0.2">
      <c r="A28" s="125"/>
      <c r="B28" s="432" t="s">
        <v>3</v>
      </c>
      <c r="C28" s="433"/>
      <c r="D28" s="433"/>
      <c r="E28" s="434"/>
      <c r="F28" s="427">
        <v>425</v>
      </c>
      <c r="G28" s="428"/>
      <c r="H28" s="408">
        <v>8925</v>
      </c>
      <c r="I28" s="408"/>
      <c r="J28" s="420">
        <v>351</v>
      </c>
      <c r="K28" s="420"/>
      <c r="L28" s="408">
        <v>9796</v>
      </c>
      <c r="M28" s="408"/>
      <c r="N28" s="337">
        <f t="shared" ref="N28" si="8">IF(AND(J28=0,F28=0),"-",IF(J28=0,"全減",IF(F28=0,"全増",J28/F28)))</f>
        <v>0.82588235294117651</v>
      </c>
      <c r="O28" s="338"/>
      <c r="P28" s="404">
        <f t="shared" ref="P28" si="9">IF(AND(L28=0,H28=0),"-",IF(L28=0,"全減",IF(H28=0,"全増",L28/H28)))</f>
        <v>1.0975910364145658</v>
      </c>
      <c r="Q28" s="405"/>
    </row>
    <row r="30" spans="1:17" ht="15.75" customHeight="1" x14ac:dyDescent="0.2"/>
  </sheetData>
  <mergeCells count="128">
    <mergeCell ref="N15:O15"/>
    <mergeCell ref="N16:O16"/>
    <mergeCell ref="H15:I15"/>
    <mergeCell ref="H16:I16"/>
    <mergeCell ref="L15:M15"/>
    <mergeCell ref="L16:M16"/>
    <mergeCell ref="P15:Q15"/>
    <mergeCell ref="P16:Q16"/>
    <mergeCell ref="B28:E28"/>
    <mergeCell ref="F28:G28"/>
    <mergeCell ref="H28:I28"/>
    <mergeCell ref="J28:K28"/>
    <mergeCell ref="L28:M28"/>
    <mergeCell ref="N28:O28"/>
    <mergeCell ref="P28:Q28"/>
    <mergeCell ref="B25:E25"/>
    <mergeCell ref="B26:E26"/>
    <mergeCell ref="B27:E27"/>
    <mergeCell ref="B22:E22"/>
    <mergeCell ref="B23:E23"/>
    <mergeCell ref="B24:E24"/>
    <mergeCell ref="N27:O27"/>
    <mergeCell ref="F25:G25"/>
    <mergeCell ref="F26:G26"/>
    <mergeCell ref="H14:I14"/>
    <mergeCell ref="H17:I17"/>
    <mergeCell ref="L13:M13"/>
    <mergeCell ref="L14:M14"/>
    <mergeCell ref="B19:F20"/>
    <mergeCell ref="B13:E13"/>
    <mergeCell ref="B14:E14"/>
    <mergeCell ref="B17:E17"/>
    <mergeCell ref="B21:E21"/>
    <mergeCell ref="B15:E15"/>
    <mergeCell ref="B16:E16"/>
    <mergeCell ref="F15:G15"/>
    <mergeCell ref="F16:G16"/>
    <mergeCell ref="J15:K15"/>
    <mergeCell ref="J16:K16"/>
    <mergeCell ref="F21:I21"/>
    <mergeCell ref="H13:I13"/>
    <mergeCell ref="F27:G27"/>
    <mergeCell ref="H22:I22"/>
    <mergeCell ref="H23:I23"/>
    <mergeCell ref="H24:I24"/>
    <mergeCell ref="H25:I25"/>
    <mergeCell ref="H26:I26"/>
    <mergeCell ref="H27:I27"/>
    <mergeCell ref="J25:K25"/>
    <mergeCell ref="J26:K26"/>
    <mergeCell ref="J27:K27"/>
    <mergeCell ref="F23:G23"/>
    <mergeCell ref="F24:G24"/>
    <mergeCell ref="J23:K23"/>
    <mergeCell ref="J24:K24"/>
    <mergeCell ref="F22:G22"/>
    <mergeCell ref="L22:M22"/>
    <mergeCell ref="L23:M23"/>
    <mergeCell ref="L24:M24"/>
    <mergeCell ref="L25:M25"/>
    <mergeCell ref="L26:M26"/>
    <mergeCell ref="L27:M27"/>
    <mergeCell ref="N12:Q12"/>
    <mergeCell ref="O2:P2"/>
    <mergeCell ref="O3:P3"/>
    <mergeCell ref="O4:P4"/>
    <mergeCell ref="O5:P5"/>
    <mergeCell ref="O6:P6"/>
    <mergeCell ref="M2:N2"/>
    <mergeCell ref="M3:N3"/>
    <mergeCell ref="M4:N4"/>
    <mergeCell ref="M5:N5"/>
    <mergeCell ref="P10:Q10"/>
    <mergeCell ref="P11:Q11"/>
    <mergeCell ref="M6:N6"/>
    <mergeCell ref="P23:Q23"/>
    <mergeCell ref="P24:Q24"/>
    <mergeCell ref="J21:M21"/>
    <mergeCell ref="P22:Q22"/>
    <mergeCell ref="J22:K22"/>
    <mergeCell ref="N22:O22"/>
    <mergeCell ref="P25:Q25"/>
    <mergeCell ref="P26:Q26"/>
    <mergeCell ref="P27:Q27"/>
    <mergeCell ref="N23:O23"/>
    <mergeCell ref="N24:O24"/>
    <mergeCell ref="N26:O26"/>
    <mergeCell ref="N25:O25"/>
    <mergeCell ref="F13:G13"/>
    <mergeCell ref="F14:G14"/>
    <mergeCell ref="F17:G17"/>
    <mergeCell ref="N21:Q21"/>
    <mergeCell ref="P19:Q19"/>
    <mergeCell ref="P20:Q20"/>
    <mergeCell ref="P13:Q13"/>
    <mergeCell ref="P14:Q14"/>
    <mergeCell ref="P17:Q17"/>
    <mergeCell ref="N13:O13"/>
    <mergeCell ref="N14:O14"/>
    <mergeCell ref="N17:O17"/>
    <mergeCell ref="L17:M17"/>
    <mergeCell ref="J13:K13"/>
    <mergeCell ref="J14:K14"/>
    <mergeCell ref="J17:K17"/>
    <mergeCell ref="F12:I12"/>
    <mergeCell ref="B2:D2"/>
    <mergeCell ref="B3:D3"/>
    <mergeCell ref="B4:D4"/>
    <mergeCell ref="B5:D5"/>
    <mergeCell ref="B6:D6"/>
    <mergeCell ref="I2:J2"/>
    <mergeCell ref="I3:J3"/>
    <mergeCell ref="I4:J4"/>
    <mergeCell ref="I5:J5"/>
    <mergeCell ref="I6:J6"/>
    <mergeCell ref="G2:H2"/>
    <mergeCell ref="G3:H3"/>
    <mergeCell ref="G4:H4"/>
    <mergeCell ref="G5:H5"/>
    <mergeCell ref="G6:H6"/>
    <mergeCell ref="J12:M12"/>
    <mergeCell ref="K2:L2"/>
    <mergeCell ref="K3:L3"/>
    <mergeCell ref="K4:L4"/>
    <mergeCell ref="K5:L5"/>
    <mergeCell ref="K6:L6"/>
    <mergeCell ref="B10:F11"/>
    <mergeCell ref="B12:E12"/>
  </mergeCells>
  <phoneticPr fontId="5"/>
  <pageMargins left="0.78740157480314965" right="0.47244094488188981" top="0.9055118110236221" bottom="0.78740157480314965" header="0.31496062992125984" footer="0.31496062992125984"/>
  <pageSetup paperSize="9" scale="83" orientation="portrait" r:id="rId1"/>
  <headerFooter>
    <oddFooter>&amp;C&amp;P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K27"/>
  <sheetViews>
    <sheetView view="pageBreakPreview" zoomScale="85" zoomScaleNormal="55" zoomScaleSheetLayoutView="85" zoomScalePageLayoutView="85" workbookViewId="0">
      <selection activeCell="B2" sqref="B2:E3"/>
    </sheetView>
  </sheetViews>
  <sheetFormatPr defaultColWidth="9" defaultRowHeight="13" x14ac:dyDescent="0.2"/>
  <cols>
    <col min="1" max="1" width="1.36328125" style="85" customWidth="1"/>
    <col min="2" max="3" width="3.7265625" style="85" customWidth="1"/>
    <col min="4" max="4" width="5.7265625" style="85" customWidth="1"/>
    <col min="5" max="5" width="12.7265625" style="85" customWidth="1"/>
    <col min="6" max="11" width="11.36328125" style="85" customWidth="1"/>
    <col min="12" max="16384" width="9" style="85"/>
  </cols>
  <sheetData>
    <row r="1" spans="1:11" ht="27" customHeight="1" x14ac:dyDescent="0.2">
      <c r="C1" s="175"/>
      <c r="D1" s="175"/>
      <c r="E1" s="175"/>
      <c r="F1" s="175"/>
    </row>
    <row r="2" spans="1:11" s="175" customFormat="1" ht="13.5" customHeight="1" x14ac:dyDescent="0.2">
      <c r="B2" s="454" t="s">
        <v>108</v>
      </c>
      <c r="C2" s="454"/>
      <c r="D2" s="454"/>
      <c r="E2" s="454"/>
      <c r="K2" s="151" t="s">
        <v>96</v>
      </c>
    </row>
    <row r="3" spans="1:11" ht="13.5" customHeight="1" x14ac:dyDescent="0.2">
      <c r="B3" s="455"/>
      <c r="C3" s="455"/>
      <c r="D3" s="455"/>
      <c r="E3" s="455"/>
      <c r="F3" s="176"/>
      <c r="K3" s="150" t="s">
        <v>95</v>
      </c>
    </row>
    <row r="4" spans="1:11" ht="30" customHeight="1" thickBot="1" x14ac:dyDescent="0.25">
      <c r="A4" s="122"/>
      <c r="B4" s="461"/>
      <c r="C4" s="462"/>
      <c r="D4" s="462"/>
      <c r="E4" s="463"/>
      <c r="F4" s="365" t="s">
        <v>133</v>
      </c>
      <c r="G4" s="335"/>
      <c r="H4" s="336" t="s">
        <v>162</v>
      </c>
      <c r="I4" s="335"/>
      <c r="J4" s="365" t="s">
        <v>79</v>
      </c>
      <c r="K4" s="335"/>
    </row>
    <row r="5" spans="1:11" ht="30" customHeight="1" thickTop="1" x14ac:dyDescent="0.2">
      <c r="A5" s="122"/>
      <c r="B5" s="460" t="s">
        <v>160</v>
      </c>
      <c r="C5" s="295"/>
      <c r="D5" s="295"/>
      <c r="E5" s="295"/>
      <c r="F5" s="134">
        <v>232</v>
      </c>
      <c r="G5" s="149">
        <v>3578</v>
      </c>
      <c r="H5" s="177">
        <v>182</v>
      </c>
      <c r="I5" s="183">
        <v>4656</v>
      </c>
      <c r="J5" s="182">
        <f>IF(AND(H5=0,F5=0),"-",IF(H5=0,"全減",IF(F5=0,"全増",H5/F5)))</f>
        <v>0.78448275862068961</v>
      </c>
      <c r="K5" s="181">
        <f>IF(AND(I5=0,G5=0),"-",IF(I5=0,"全減",IF(G5=0,"全増",I5/G5)))</f>
        <v>1.301285634432644</v>
      </c>
    </row>
    <row r="6" spans="1:11" ht="30" customHeight="1" x14ac:dyDescent="0.2">
      <c r="B6" s="288" t="s">
        <v>159</v>
      </c>
      <c r="C6" s="366"/>
      <c r="D6" s="366"/>
      <c r="E6" s="289"/>
      <c r="F6" s="126">
        <v>249</v>
      </c>
      <c r="G6" s="184">
        <v>1341</v>
      </c>
      <c r="H6" s="126">
        <v>159</v>
      </c>
      <c r="I6" s="124">
        <v>908</v>
      </c>
      <c r="J6" s="180">
        <f t="shared" ref="J6:J11" si="0">IF(AND(H6=0,F6=0),"-",IF(H6=0,"全減",IF(F6=0,"全増",H6/F6)))</f>
        <v>0.63855421686746983</v>
      </c>
      <c r="K6" s="179">
        <f t="shared" ref="K6:K11" si="1">IF(AND(I6=0,G6=0),"-",IF(I6=0,"全減",IF(G6=0,"全増",I6/G6)))</f>
        <v>0.67710663683818051</v>
      </c>
    </row>
    <row r="7" spans="1:11" ht="30" customHeight="1" x14ac:dyDescent="0.2">
      <c r="B7" s="288" t="s">
        <v>161</v>
      </c>
      <c r="C7" s="366"/>
      <c r="D7" s="366"/>
      <c r="E7" s="289"/>
      <c r="F7" s="126">
        <v>87</v>
      </c>
      <c r="G7" s="124">
        <v>423</v>
      </c>
      <c r="H7" s="126">
        <v>94</v>
      </c>
      <c r="I7" s="124">
        <v>360</v>
      </c>
      <c r="J7" s="180">
        <f t="shared" si="0"/>
        <v>1.0804597701149425</v>
      </c>
      <c r="K7" s="179">
        <f t="shared" si="1"/>
        <v>0.85106382978723405</v>
      </c>
    </row>
    <row r="8" spans="1:11" ht="30" customHeight="1" x14ac:dyDescent="0.2">
      <c r="B8" s="288" t="s">
        <v>188</v>
      </c>
      <c r="C8" s="366"/>
      <c r="D8" s="366"/>
      <c r="E8" s="289"/>
      <c r="F8" s="126">
        <v>35</v>
      </c>
      <c r="G8" s="124">
        <v>88</v>
      </c>
      <c r="H8" s="126">
        <v>55</v>
      </c>
      <c r="I8" s="124">
        <v>200</v>
      </c>
      <c r="J8" s="180">
        <f t="shared" si="0"/>
        <v>1.5714285714285714</v>
      </c>
      <c r="K8" s="179">
        <f t="shared" si="1"/>
        <v>2.2727272727272729</v>
      </c>
    </row>
    <row r="9" spans="1:11" ht="30" customHeight="1" x14ac:dyDescent="0.2">
      <c r="A9" s="122"/>
      <c r="B9" s="288" t="s">
        <v>190</v>
      </c>
      <c r="C9" s="366"/>
      <c r="D9" s="366"/>
      <c r="E9" s="289"/>
      <c r="F9" s="126">
        <v>64</v>
      </c>
      <c r="G9" s="124">
        <v>312</v>
      </c>
      <c r="H9" s="126">
        <v>32</v>
      </c>
      <c r="I9" s="124">
        <v>172</v>
      </c>
      <c r="J9" s="180">
        <f t="shared" si="0"/>
        <v>0.5</v>
      </c>
      <c r="K9" s="179">
        <f t="shared" si="1"/>
        <v>0.55128205128205132</v>
      </c>
    </row>
    <row r="10" spans="1:11" ht="30" customHeight="1" x14ac:dyDescent="0.2">
      <c r="B10" s="288" t="s">
        <v>189</v>
      </c>
      <c r="C10" s="366"/>
      <c r="D10" s="366"/>
      <c r="E10" s="289"/>
      <c r="F10" s="126">
        <v>43</v>
      </c>
      <c r="G10" s="124">
        <v>107</v>
      </c>
      <c r="H10" s="126">
        <v>32</v>
      </c>
      <c r="I10" s="124">
        <v>67</v>
      </c>
      <c r="J10" s="180">
        <f t="shared" si="0"/>
        <v>0.7441860465116279</v>
      </c>
      <c r="K10" s="179">
        <f t="shared" si="1"/>
        <v>0.62616822429906538</v>
      </c>
    </row>
    <row r="11" spans="1:11" ht="30" customHeight="1" x14ac:dyDescent="0.2">
      <c r="B11" s="288" t="s">
        <v>107</v>
      </c>
      <c r="C11" s="366"/>
      <c r="D11" s="366"/>
      <c r="E11" s="289"/>
      <c r="F11" s="178">
        <v>168</v>
      </c>
      <c r="G11" s="184">
        <v>3076</v>
      </c>
      <c r="H11" s="178">
        <v>118</v>
      </c>
      <c r="I11" s="184">
        <v>3433</v>
      </c>
      <c r="J11" s="180">
        <f t="shared" si="0"/>
        <v>0.70238095238095233</v>
      </c>
      <c r="K11" s="179">
        <f t="shared" si="1"/>
        <v>1.1160598179453836</v>
      </c>
    </row>
    <row r="12" spans="1:11" ht="27" customHeight="1" x14ac:dyDescent="0.2">
      <c r="F12" s="148"/>
      <c r="G12" s="148"/>
      <c r="H12" s="148"/>
      <c r="I12" s="148"/>
      <c r="J12" s="148"/>
      <c r="K12" s="148"/>
    </row>
    <row r="13" spans="1:11" x14ac:dyDescent="0.2">
      <c r="A13" s="122"/>
    </row>
    <row r="14" spans="1:11" ht="50.25" customHeight="1" x14ac:dyDescent="0.2">
      <c r="A14" s="122"/>
    </row>
    <row r="15" spans="1:11" s="101" customFormat="1" ht="30" customHeight="1" x14ac:dyDescent="0.2">
      <c r="A15" s="2" t="s">
        <v>106</v>
      </c>
      <c r="B15" s="2"/>
      <c r="C15" s="2"/>
      <c r="D15" s="2"/>
      <c r="E15" s="2"/>
      <c r="F15" s="2"/>
      <c r="G15" s="85"/>
      <c r="H15" s="85"/>
      <c r="I15" s="85"/>
      <c r="J15" s="85"/>
      <c r="K15" s="147"/>
    </row>
    <row r="16" spans="1:11" ht="6.75" customHeight="1" x14ac:dyDescent="0.2">
      <c r="A16" s="122"/>
      <c r="B16" s="2"/>
      <c r="C16" s="2"/>
      <c r="D16" s="2"/>
    </row>
    <row r="17" spans="1:11" ht="32.25" customHeight="1" thickBot="1" x14ac:dyDescent="0.25">
      <c r="A17" s="122"/>
      <c r="B17" s="332"/>
      <c r="C17" s="333"/>
      <c r="D17" s="333"/>
      <c r="E17" s="333"/>
      <c r="F17" s="334" t="s">
        <v>181</v>
      </c>
      <c r="G17" s="335"/>
      <c r="H17" s="336" t="s">
        <v>162</v>
      </c>
      <c r="I17" s="335"/>
      <c r="J17" s="138" t="s">
        <v>79</v>
      </c>
      <c r="K17" s="105" t="s">
        <v>0</v>
      </c>
    </row>
    <row r="18" spans="1:11" ht="32.25" customHeight="1" thickTop="1" x14ac:dyDescent="0.2">
      <c r="B18" s="456" t="s">
        <v>105</v>
      </c>
      <c r="C18" s="457"/>
      <c r="D18" s="457"/>
      <c r="E18" s="457"/>
      <c r="F18" s="458">
        <v>32033</v>
      </c>
      <c r="G18" s="372"/>
      <c r="H18" s="459">
        <v>32869</v>
      </c>
      <c r="I18" s="398"/>
      <c r="J18" s="146">
        <f>H18/F18</f>
        <v>1.0260980863484532</v>
      </c>
      <c r="K18" s="143">
        <v>1</v>
      </c>
    </row>
    <row r="19" spans="1:11" ht="32.25" customHeight="1" x14ac:dyDescent="0.2">
      <c r="B19" s="145"/>
      <c r="C19" s="470" t="s">
        <v>104</v>
      </c>
      <c r="D19" s="471"/>
      <c r="E19" s="472"/>
      <c r="F19" s="473">
        <v>5185</v>
      </c>
      <c r="G19" s="374"/>
      <c r="H19" s="441">
        <v>5304</v>
      </c>
      <c r="I19" s="400"/>
      <c r="J19" s="144">
        <f>H19/F19</f>
        <v>1.0229508196721311</v>
      </c>
      <c r="K19" s="143">
        <f>H19/$H$18</f>
        <v>0.16136785420913322</v>
      </c>
    </row>
    <row r="20" spans="1:11" ht="32.25" customHeight="1" x14ac:dyDescent="0.2">
      <c r="B20" s="142"/>
      <c r="C20" s="470" t="s">
        <v>103</v>
      </c>
      <c r="D20" s="471"/>
      <c r="E20" s="472"/>
      <c r="F20" s="474">
        <v>26848</v>
      </c>
      <c r="G20" s="475"/>
      <c r="H20" s="476">
        <v>27565</v>
      </c>
      <c r="I20" s="477"/>
      <c r="J20" s="218">
        <f>H20/F20</f>
        <v>1.0267058998808105</v>
      </c>
      <c r="K20" s="219">
        <f>H20/$H$18</f>
        <v>0.83863214579086676</v>
      </c>
    </row>
    <row r="21" spans="1:11" ht="32.25" customHeight="1" x14ac:dyDescent="0.2">
      <c r="B21" s="141"/>
      <c r="C21" s="141"/>
      <c r="D21" s="464" t="s">
        <v>102</v>
      </c>
      <c r="E21" s="465"/>
      <c r="F21" s="466">
        <v>4325</v>
      </c>
      <c r="G21" s="467"/>
      <c r="H21" s="468">
        <v>1267</v>
      </c>
      <c r="I21" s="469"/>
      <c r="J21" s="140">
        <f>H21/F21</f>
        <v>0.29294797687861274</v>
      </c>
      <c r="K21" s="139">
        <f>H21/$H$18</f>
        <v>3.8546959140831789E-2</v>
      </c>
    </row>
    <row r="22" spans="1:11" x14ac:dyDescent="0.2">
      <c r="A22" s="122"/>
      <c r="G22" s="123"/>
      <c r="H22" s="123"/>
      <c r="I22" s="123"/>
    </row>
    <row r="23" spans="1:11" x14ac:dyDescent="0.2">
      <c r="A23" s="122"/>
    </row>
    <row r="24" spans="1:11" x14ac:dyDescent="0.2">
      <c r="A24" s="122"/>
    </row>
    <row r="25" spans="1:11" x14ac:dyDescent="0.2">
      <c r="A25" s="122"/>
    </row>
    <row r="26" spans="1:11" x14ac:dyDescent="0.2">
      <c r="A26" s="122"/>
    </row>
    <row r="27" spans="1:11" x14ac:dyDescent="0.2">
      <c r="A27" s="122"/>
    </row>
  </sheetData>
  <mergeCells count="27">
    <mergeCell ref="D21:E21"/>
    <mergeCell ref="F21:G21"/>
    <mergeCell ref="H21:I21"/>
    <mergeCell ref="C19:E19"/>
    <mergeCell ref="F19:G19"/>
    <mergeCell ref="H19:I19"/>
    <mergeCell ref="C20:E20"/>
    <mergeCell ref="F20:G20"/>
    <mergeCell ref="H20:I20"/>
    <mergeCell ref="J4:K4"/>
    <mergeCell ref="B5:E5"/>
    <mergeCell ref="B11:E11"/>
    <mergeCell ref="B7:E7"/>
    <mergeCell ref="B8:E8"/>
    <mergeCell ref="B9:E9"/>
    <mergeCell ref="B10:E10"/>
    <mergeCell ref="B4:E4"/>
    <mergeCell ref="F4:G4"/>
    <mergeCell ref="H4:I4"/>
    <mergeCell ref="B6:E6"/>
    <mergeCell ref="B2:E3"/>
    <mergeCell ref="B18:E18"/>
    <mergeCell ref="F18:G18"/>
    <mergeCell ref="H18:I18"/>
    <mergeCell ref="B17:E17"/>
    <mergeCell ref="F17:G17"/>
    <mergeCell ref="H17:I17"/>
  </mergeCells>
  <phoneticPr fontId="5"/>
  <pageMargins left="0.78740157480314965" right="0.47244094488188981" top="0.9055118110236221" bottom="0.78740157480314965" header="0.31496062992125984" footer="0.31496062992125984"/>
  <pageSetup paperSize="9" scale="90" orientation="portrait" r:id="rId1"/>
  <headerFooter>
    <oddFooter>&amp;C&amp;P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K28"/>
  <sheetViews>
    <sheetView view="pageBreakPreview" zoomScaleNormal="55" zoomScaleSheetLayoutView="100" zoomScalePageLayoutView="85" workbookViewId="0">
      <selection activeCell="I1" sqref="I1"/>
    </sheetView>
  </sheetViews>
  <sheetFormatPr defaultColWidth="9" defaultRowHeight="13" x14ac:dyDescent="0.2"/>
  <cols>
    <col min="1" max="1" width="1.36328125" style="189" customWidth="1"/>
    <col min="2" max="3" width="3.7265625" style="189" customWidth="1"/>
    <col min="4" max="4" width="5.7265625" style="189" customWidth="1"/>
    <col min="5" max="5" width="12.7265625" style="189" customWidth="1"/>
    <col min="6" max="11" width="11.36328125" style="189" customWidth="1"/>
    <col min="12" max="16384" width="9" style="189"/>
  </cols>
  <sheetData>
    <row r="1" spans="1:11" ht="45" customHeight="1" x14ac:dyDescent="0.2">
      <c r="B1" s="2" t="s">
        <v>117</v>
      </c>
      <c r="C1" s="2"/>
      <c r="D1" s="2"/>
    </row>
    <row r="2" spans="1:11" ht="14" x14ac:dyDescent="0.2">
      <c r="B2" s="2"/>
      <c r="C2" s="2"/>
      <c r="D2" s="2"/>
    </row>
    <row r="3" spans="1:11" ht="14" x14ac:dyDescent="0.2">
      <c r="B3" s="2"/>
      <c r="C3" s="2"/>
      <c r="D3" s="2"/>
    </row>
    <row r="4" spans="1:11" ht="14" x14ac:dyDescent="0.2">
      <c r="B4" s="2"/>
      <c r="C4" s="2"/>
      <c r="D4" s="2"/>
    </row>
    <row r="5" spans="1:11" ht="14" x14ac:dyDescent="0.2">
      <c r="B5" s="2"/>
      <c r="C5" s="2"/>
      <c r="D5" s="2"/>
    </row>
    <row r="6" spans="1:11" ht="14" x14ac:dyDescent="0.2">
      <c r="B6" s="2"/>
      <c r="C6" s="2"/>
      <c r="D6" s="2"/>
    </row>
    <row r="7" spans="1:11" ht="25.5" customHeight="1" x14ac:dyDescent="0.2">
      <c r="B7" s="189" t="s">
        <v>98</v>
      </c>
      <c r="K7" s="166"/>
    </row>
    <row r="8" spans="1:11" ht="28.5" customHeight="1" thickBot="1" x14ac:dyDescent="0.25">
      <c r="B8" s="332"/>
      <c r="C8" s="333"/>
      <c r="D8" s="333"/>
      <c r="E8" s="333"/>
      <c r="F8" s="165" t="s">
        <v>164</v>
      </c>
      <c r="G8" s="105" t="s">
        <v>163</v>
      </c>
      <c r="H8" s="185" t="s">
        <v>121</v>
      </c>
      <c r="I8" s="105" t="s">
        <v>133</v>
      </c>
      <c r="J8" s="105" t="s">
        <v>162</v>
      </c>
      <c r="K8" s="164" t="s">
        <v>79</v>
      </c>
    </row>
    <row r="9" spans="1:11" ht="28.5" customHeight="1" thickTop="1" x14ac:dyDescent="0.2">
      <c r="A9" s="122"/>
      <c r="B9" s="460" t="s">
        <v>71</v>
      </c>
      <c r="C9" s="295"/>
      <c r="D9" s="295"/>
      <c r="E9" s="295"/>
      <c r="F9" s="155">
        <v>3</v>
      </c>
      <c r="G9" s="153">
        <v>1</v>
      </c>
      <c r="H9" s="154">
        <v>5</v>
      </c>
      <c r="I9" s="153">
        <v>3</v>
      </c>
      <c r="J9" s="204">
        <v>1</v>
      </c>
      <c r="K9" s="167">
        <f t="shared" ref="K9:K17" si="0">IF(AND(J9=0,I9=0),"-",IF(J9=0,"全減",IF(I9=0,"全増",J9/I9)))</f>
        <v>0.33333333333333331</v>
      </c>
    </row>
    <row r="10" spans="1:11" ht="28.5" customHeight="1" x14ac:dyDescent="0.2">
      <c r="A10" s="122"/>
      <c r="B10" s="479" t="s">
        <v>82</v>
      </c>
      <c r="C10" s="288"/>
      <c r="D10" s="288"/>
      <c r="E10" s="288"/>
      <c r="F10" s="159">
        <v>0</v>
      </c>
      <c r="G10" s="157">
        <v>0</v>
      </c>
      <c r="H10" s="158">
        <v>0</v>
      </c>
      <c r="I10" s="157">
        <v>0</v>
      </c>
      <c r="J10" s="205">
        <v>0</v>
      </c>
      <c r="K10" s="160" t="str">
        <f t="shared" si="0"/>
        <v>-</v>
      </c>
    </row>
    <row r="11" spans="1:11" ht="28.5" customHeight="1" x14ac:dyDescent="0.2">
      <c r="A11" s="122"/>
      <c r="B11" s="479" t="s">
        <v>83</v>
      </c>
      <c r="C11" s="288"/>
      <c r="D11" s="288"/>
      <c r="E11" s="288"/>
      <c r="F11" s="159">
        <v>0</v>
      </c>
      <c r="G11" s="157">
        <v>3</v>
      </c>
      <c r="H11" s="158">
        <v>2</v>
      </c>
      <c r="I11" s="157">
        <v>5</v>
      </c>
      <c r="J11" s="205">
        <v>1</v>
      </c>
      <c r="K11" s="160">
        <f t="shared" si="0"/>
        <v>0.2</v>
      </c>
    </row>
    <row r="12" spans="1:11" ht="28.5" customHeight="1" x14ac:dyDescent="0.2">
      <c r="A12" s="122"/>
      <c r="B12" s="479" t="s">
        <v>84</v>
      </c>
      <c r="C12" s="288"/>
      <c r="D12" s="288"/>
      <c r="E12" s="288"/>
      <c r="F12" s="159">
        <v>0</v>
      </c>
      <c r="G12" s="157">
        <v>1</v>
      </c>
      <c r="H12" s="158">
        <v>0</v>
      </c>
      <c r="I12" s="157">
        <v>0</v>
      </c>
      <c r="J12" s="205">
        <v>0</v>
      </c>
      <c r="K12" s="160" t="str">
        <f t="shared" si="0"/>
        <v>-</v>
      </c>
    </row>
    <row r="13" spans="1:11" ht="28.5" customHeight="1" x14ac:dyDescent="0.2">
      <c r="A13" s="122"/>
      <c r="B13" s="479" t="s">
        <v>85</v>
      </c>
      <c r="C13" s="288"/>
      <c r="D13" s="288"/>
      <c r="E13" s="288"/>
      <c r="F13" s="159">
        <v>0</v>
      </c>
      <c r="G13" s="157">
        <v>0</v>
      </c>
      <c r="H13" s="158">
        <v>0</v>
      </c>
      <c r="I13" s="157">
        <v>0</v>
      </c>
      <c r="J13" s="205">
        <v>0</v>
      </c>
      <c r="K13" s="160" t="str">
        <f t="shared" si="0"/>
        <v>-</v>
      </c>
    </row>
    <row r="14" spans="1:11" ht="28.5" customHeight="1" x14ac:dyDescent="0.2">
      <c r="A14" s="122"/>
      <c r="B14" s="479" t="s">
        <v>86</v>
      </c>
      <c r="C14" s="288"/>
      <c r="D14" s="288"/>
      <c r="E14" s="288"/>
      <c r="F14" s="159">
        <v>0</v>
      </c>
      <c r="G14" s="157">
        <v>0</v>
      </c>
      <c r="H14" s="158">
        <v>0</v>
      </c>
      <c r="I14" s="157">
        <v>0</v>
      </c>
      <c r="J14" s="205">
        <v>0</v>
      </c>
      <c r="K14" s="160" t="str">
        <f t="shared" si="0"/>
        <v>-</v>
      </c>
    </row>
    <row r="15" spans="1:11" ht="28.5" customHeight="1" x14ac:dyDescent="0.2">
      <c r="A15" s="122"/>
      <c r="B15" s="288" t="s">
        <v>87</v>
      </c>
      <c r="C15" s="366"/>
      <c r="D15" s="366"/>
      <c r="E15" s="289"/>
      <c r="F15" s="159">
        <v>0</v>
      </c>
      <c r="G15" s="157">
        <v>1</v>
      </c>
      <c r="H15" s="158">
        <v>1</v>
      </c>
      <c r="I15" s="157">
        <v>0</v>
      </c>
      <c r="J15" s="205">
        <v>0</v>
      </c>
      <c r="K15" s="160" t="str">
        <f t="shared" si="0"/>
        <v>-</v>
      </c>
    </row>
    <row r="16" spans="1:11" ht="28.5" customHeight="1" thickBot="1" x14ac:dyDescent="0.25">
      <c r="A16" s="122"/>
      <c r="B16" s="480" t="s">
        <v>88</v>
      </c>
      <c r="C16" s="271"/>
      <c r="D16" s="271"/>
      <c r="E16" s="264"/>
      <c r="F16" s="159">
        <v>0</v>
      </c>
      <c r="G16" s="157">
        <v>0</v>
      </c>
      <c r="H16" s="158">
        <v>0</v>
      </c>
      <c r="I16" s="157">
        <v>0</v>
      </c>
      <c r="J16" s="205">
        <v>0</v>
      </c>
      <c r="K16" s="156" t="str">
        <f t="shared" si="0"/>
        <v>-</v>
      </c>
    </row>
    <row r="17" spans="1:11" ht="28.5" customHeight="1" thickTop="1" x14ac:dyDescent="0.2">
      <c r="B17" s="460" t="s">
        <v>6</v>
      </c>
      <c r="C17" s="295"/>
      <c r="D17" s="295"/>
      <c r="E17" s="478"/>
      <c r="F17" s="155">
        <v>3</v>
      </c>
      <c r="G17" s="153">
        <v>6</v>
      </c>
      <c r="H17" s="154">
        <v>8</v>
      </c>
      <c r="I17" s="153">
        <v>8</v>
      </c>
      <c r="J17" s="153">
        <f>SUM(J9:J16)</f>
        <v>2</v>
      </c>
      <c r="K17" s="152">
        <f t="shared" si="0"/>
        <v>0.25</v>
      </c>
    </row>
    <row r="19" spans="1:11" s="101" customFormat="1" ht="25.5" customHeight="1" x14ac:dyDescent="0.2">
      <c r="A19" s="189"/>
      <c r="B19" s="189" t="s">
        <v>116</v>
      </c>
      <c r="C19" s="189"/>
      <c r="D19" s="189"/>
      <c r="E19" s="189"/>
      <c r="F19" s="189"/>
      <c r="G19" s="189"/>
      <c r="H19" s="189"/>
      <c r="I19" s="189"/>
      <c r="J19" s="189"/>
      <c r="K19" s="166"/>
    </row>
    <row r="20" spans="1:11" ht="28.5" customHeight="1" thickBot="1" x14ac:dyDescent="0.25">
      <c r="B20" s="332"/>
      <c r="C20" s="333"/>
      <c r="D20" s="333"/>
      <c r="E20" s="333"/>
      <c r="F20" s="165" t="s">
        <v>164</v>
      </c>
      <c r="G20" s="105" t="s">
        <v>163</v>
      </c>
      <c r="H20" s="185" t="s">
        <v>121</v>
      </c>
      <c r="I20" s="105" t="s">
        <v>133</v>
      </c>
      <c r="J20" s="105" t="s">
        <v>162</v>
      </c>
      <c r="K20" s="164" t="s">
        <v>79</v>
      </c>
    </row>
    <row r="21" spans="1:11" ht="28.5" customHeight="1" thickTop="1" x14ac:dyDescent="0.2">
      <c r="A21" s="122"/>
      <c r="B21" s="460" t="s">
        <v>115</v>
      </c>
      <c r="C21" s="295"/>
      <c r="D21" s="295"/>
      <c r="E21" s="295"/>
      <c r="F21" s="155">
        <v>0</v>
      </c>
      <c r="G21" s="153">
        <v>3</v>
      </c>
      <c r="H21" s="154">
        <v>6</v>
      </c>
      <c r="I21" s="153">
        <v>5</v>
      </c>
      <c r="J21" s="204">
        <v>1</v>
      </c>
      <c r="K21" s="167">
        <f t="shared" ref="K21:K28" si="1">IF(AND(J21=0,I21=0),"-",IF(J21=0,"全減",IF(I21=0,"全増",J21/I21)))</f>
        <v>0.2</v>
      </c>
    </row>
    <row r="22" spans="1:11" ht="28.5" customHeight="1" x14ac:dyDescent="0.2">
      <c r="A22" s="122"/>
      <c r="B22" s="479" t="s">
        <v>114</v>
      </c>
      <c r="C22" s="288"/>
      <c r="D22" s="288"/>
      <c r="E22" s="288"/>
      <c r="F22" s="159">
        <v>0</v>
      </c>
      <c r="G22" s="157">
        <v>0</v>
      </c>
      <c r="H22" s="158">
        <v>0</v>
      </c>
      <c r="I22" s="157">
        <v>0</v>
      </c>
      <c r="J22" s="205">
        <v>0</v>
      </c>
      <c r="K22" s="160" t="str">
        <f t="shared" si="1"/>
        <v>-</v>
      </c>
    </row>
    <row r="23" spans="1:11" ht="28.5" customHeight="1" x14ac:dyDescent="0.2">
      <c r="A23" s="122"/>
      <c r="B23" s="479" t="s">
        <v>113</v>
      </c>
      <c r="C23" s="288"/>
      <c r="D23" s="288"/>
      <c r="E23" s="288"/>
      <c r="F23" s="159">
        <v>2</v>
      </c>
      <c r="G23" s="157">
        <v>3</v>
      </c>
      <c r="H23" s="158">
        <v>1</v>
      </c>
      <c r="I23" s="157">
        <v>2</v>
      </c>
      <c r="J23" s="205">
        <v>1</v>
      </c>
      <c r="K23" s="160">
        <f t="shared" si="1"/>
        <v>0.5</v>
      </c>
    </row>
    <row r="24" spans="1:11" ht="28.5" customHeight="1" x14ac:dyDescent="0.2">
      <c r="A24" s="122"/>
      <c r="B24" s="479" t="s">
        <v>112</v>
      </c>
      <c r="C24" s="288"/>
      <c r="D24" s="288"/>
      <c r="E24" s="288"/>
      <c r="F24" s="159">
        <v>1</v>
      </c>
      <c r="G24" s="157">
        <v>0</v>
      </c>
      <c r="H24" s="158">
        <v>0</v>
      </c>
      <c r="I24" s="157">
        <v>0</v>
      </c>
      <c r="J24" s="205">
        <v>0</v>
      </c>
      <c r="K24" s="160" t="str">
        <f t="shared" si="1"/>
        <v>-</v>
      </c>
    </row>
    <row r="25" spans="1:11" ht="28.5" customHeight="1" x14ac:dyDescent="0.2">
      <c r="A25" s="122"/>
      <c r="B25" s="479" t="s">
        <v>111</v>
      </c>
      <c r="C25" s="288"/>
      <c r="D25" s="288"/>
      <c r="E25" s="288"/>
      <c r="F25" s="163">
        <v>0</v>
      </c>
      <c r="G25" s="161">
        <v>0</v>
      </c>
      <c r="H25" s="162">
        <v>1</v>
      </c>
      <c r="I25" s="161">
        <v>1</v>
      </c>
      <c r="J25" s="206">
        <v>0</v>
      </c>
      <c r="K25" s="160" t="str">
        <f t="shared" si="1"/>
        <v>全減</v>
      </c>
    </row>
    <row r="26" spans="1:11" ht="28.5" customHeight="1" x14ac:dyDescent="0.2">
      <c r="A26" s="122"/>
      <c r="B26" s="479" t="s">
        <v>110</v>
      </c>
      <c r="C26" s="288"/>
      <c r="D26" s="288"/>
      <c r="E26" s="288"/>
      <c r="F26" s="159">
        <v>0</v>
      </c>
      <c r="G26" s="157">
        <v>0</v>
      </c>
      <c r="H26" s="158">
        <v>0</v>
      </c>
      <c r="I26" s="157">
        <v>0</v>
      </c>
      <c r="J26" s="205">
        <v>0</v>
      </c>
      <c r="K26" s="160" t="str">
        <f t="shared" si="1"/>
        <v>-</v>
      </c>
    </row>
    <row r="27" spans="1:11" ht="28.5" customHeight="1" thickBot="1" x14ac:dyDescent="0.25">
      <c r="A27" s="122"/>
      <c r="B27" s="288" t="s">
        <v>109</v>
      </c>
      <c r="C27" s="366"/>
      <c r="D27" s="366"/>
      <c r="E27" s="289"/>
      <c r="F27" s="159">
        <v>0</v>
      </c>
      <c r="G27" s="157">
        <v>0</v>
      </c>
      <c r="H27" s="158">
        <v>0</v>
      </c>
      <c r="I27" s="157">
        <v>0</v>
      </c>
      <c r="J27" s="205">
        <v>0</v>
      </c>
      <c r="K27" s="156" t="str">
        <f t="shared" si="1"/>
        <v>-</v>
      </c>
    </row>
    <row r="28" spans="1:11" ht="28.5" customHeight="1" thickTop="1" x14ac:dyDescent="0.2">
      <c r="B28" s="460" t="s">
        <v>6</v>
      </c>
      <c r="C28" s="295"/>
      <c r="D28" s="295"/>
      <c r="E28" s="478"/>
      <c r="F28" s="155">
        <v>3</v>
      </c>
      <c r="G28" s="153">
        <v>6</v>
      </c>
      <c r="H28" s="154">
        <v>8</v>
      </c>
      <c r="I28" s="153">
        <v>8</v>
      </c>
      <c r="J28" s="153">
        <f>SUM(J21:J27)</f>
        <v>2</v>
      </c>
      <c r="K28" s="152">
        <f t="shared" si="1"/>
        <v>0.25</v>
      </c>
    </row>
  </sheetData>
  <mergeCells count="19">
    <mergeCell ref="B13:E13"/>
    <mergeCell ref="B14:E14"/>
    <mergeCell ref="B15:E15"/>
    <mergeCell ref="B16:E16"/>
    <mergeCell ref="B8:E8"/>
    <mergeCell ref="B9:E9"/>
    <mergeCell ref="B10:E10"/>
    <mergeCell ref="B11:E11"/>
    <mergeCell ref="B12:E12"/>
    <mergeCell ref="B17:E17"/>
    <mergeCell ref="B20:E20"/>
    <mergeCell ref="B28:E28"/>
    <mergeCell ref="B22:E22"/>
    <mergeCell ref="B23:E23"/>
    <mergeCell ref="B24:E24"/>
    <mergeCell ref="B25:E25"/>
    <mergeCell ref="B26:E26"/>
    <mergeCell ref="B27:E27"/>
    <mergeCell ref="B21:E21"/>
  </mergeCells>
  <phoneticPr fontId="5"/>
  <pageMargins left="0.78740157480314965" right="0.47244094488188981" top="0.9055118110236221" bottom="0.78740157480314965" header="0.31496062992125984" footer="0.31496062992125984"/>
  <pageSetup paperSize="9" scale="89" orientation="portrait" r:id="rId1"/>
  <headerFooter>
    <oddFooter>&amp;C&amp;P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K5"/>
  <sheetViews>
    <sheetView view="pageBreakPreview" zoomScaleNormal="55" zoomScaleSheetLayoutView="100" zoomScalePageLayoutView="85" workbookViewId="0">
      <selection activeCell="D1" sqref="D1"/>
    </sheetView>
  </sheetViews>
  <sheetFormatPr defaultColWidth="9" defaultRowHeight="13" x14ac:dyDescent="0.2"/>
  <cols>
    <col min="1" max="1" width="1.36328125" style="85" customWidth="1"/>
    <col min="2" max="3" width="3.7265625" style="85" customWidth="1"/>
    <col min="4" max="4" width="5.7265625" style="85" customWidth="1"/>
    <col min="5" max="5" width="12.7265625" style="85" customWidth="1"/>
    <col min="6" max="11" width="11.36328125" style="85" customWidth="1"/>
    <col min="12" max="16384" width="9" style="85"/>
  </cols>
  <sheetData>
    <row r="1" spans="1:11" ht="54" customHeight="1" x14ac:dyDescent="0.2">
      <c r="B1" s="2" t="s">
        <v>120</v>
      </c>
      <c r="C1" s="2"/>
      <c r="D1" s="2"/>
      <c r="E1" s="2"/>
      <c r="F1" s="2"/>
      <c r="K1" s="147"/>
    </row>
    <row r="2" spans="1:11" ht="42" customHeight="1" thickBot="1" x14ac:dyDescent="0.25">
      <c r="B2" s="332"/>
      <c r="C2" s="333"/>
      <c r="D2" s="333"/>
      <c r="E2" s="333"/>
      <c r="F2" s="169" t="s">
        <v>149</v>
      </c>
      <c r="G2" s="105" t="s">
        <v>150</v>
      </c>
      <c r="H2" s="105" t="s">
        <v>151</v>
      </c>
      <c r="I2" s="105" t="s">
        <v>152</v>
      </c>
      <c r="J2" s="105" t="s">
        <v>191</v>
      </c>
      <c r="K2" s="164" t="s">
        <v>79</v>
      </c>
    </row>
    <row r="3" spans="1:11" ht="42" customHeight="1" thickTop="1" x14ac:dyDescent="0.2">
      <c r="A3" s="122"/>
      <c r="B3" s="460" t="s">
        <v>119</v>
      </c>
      <c r="C3" s="295"/>
      <c r="D3" s="295"/>
      <c r="E3" s="295"/>
      <c r="F3" s="155">
        <v>14</v>
      </c>
      <c r="G3" s="154">
        <v>10</v>
      </c>
      <c r="H3" s="153">
        <v>11</v>
      </c>
      <c r="I3" s="153">
        <v>9</v>
      </c>
      <c r="J3" s="153">
        <v>9</v>
      </c>
      <c r="K3" s="167">
        <f>IF(AND(J3=0,I3=0),"-",IF(J3=0,"全減",IF(I3=0,"全増",J3/I3)))</f>
        <v>1</v>
      </c>
    </row>
    <row r="4" spans="1:11" ht="42" customHeight="1" thickBot="1" x14ac:dyDescent="0.25">
      <c r="A4" s="122"/>
      <c r="B4" s="291" t="s">
        <v>118</v>
      </c>
      <c r="C4" s="367"/>
      <c r="D4" s="367"/>
      <c r="E4" s="367"/>
      <c r="F4" s="168">
        <v>16</v>
      </c>
      <c r="G4" s="158">
        <v>2</v>
      </c>
      <c r="H4" s="157">
        <v>6</v>
      </c>
      <c r="I4" s="157">
        <v>9</v>
      </c>
      <c r="J4" s="157">
        <v>13</v>
      </c>
      <c r="K4" s="156">
        <f t="shared" ref="K4:K5" si="0">IF(AND(J4=0,I4=0),"-",IF(J4=0,"全減",IF(I4=0,"全増",J4/I4)))</f>
        <v>1.4444444444444444</v>
      </c>
    </row>
    <row r="5" spans="1:11" ht="42" customHeight="1" thickTop="1" x14ac:dyDescent="0.2">
      <c r="B5" s="460" t="s">
        <v>6</v>
      </c>
      <c r="C5" s="295"/>
      <c r="D5" s="295"/>
      <c r="E5" s="478"/>
      <c r="F5" s="153">
        <v>30</v>
      </c>
      <c r="G5" s="154">
        <v>12</v>
      </c>
      <c r="H5" s="153">
        <v>17</v>
      </c>
      <c r="I5" s="153">
        <v>18</v>
      </c>
      <c r="J5" s="153">
        <f>SUM(J3:J4)</f>
        <v>22</v>
      </c>
      <c r="K5" s="152">
        <f t="shared" si="0"/>
        <v>1.2222222222222223</v>
      </c>
    </row>
  </sheetData>
  <mergeCells count="4">
    <mergeCell ref="B2:E2"/>
    <mergeCell ref="B3:E3"/>
    <mergeCell ref="B4:E4"/>
    <mergeCell ref="B5:E5"/>
  </mergeCells>
  <phoneticPr fontId="5"/>
  <pageMargins left="0.78740157480314965" right="0.47244094488188981" top="0.9055118110236221" bottom="0.78740157480314965" header="0.31496062992125984" footer="0.31496062992125984"/>
  <pageSetup paperSize="9" scale="90" orientation="portrait" r:id="rId1"/>
  <headerFooter>
    <oddFooter>&amp;C&amp;P</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E4A0F37E6A8F6547BDDE90BA5AFFFEBD" ma:contentTypeVersion="" ma:contentTypeDescription="新しいドキュメントを作成します。" ma:contentTypeScope="" ma:versionID="6ad9e616c88bc0b0ee9541f46c09ec66">
  <xsd:schema xmlns:xsd="http://www.w3.org/2001/XMLSchema" xmlns:xs="http://www.w3.org/2001/XMLSchema" xmlns:p="http://schemas.microsoft.com/office/2006/metadata/properties" xmlns:ns2="7eccc1d7-25c9-4b28-bd43-cceccbc5b348" xmlns:ns3="9dee86d8-d636-4ae8-976e-78969faa5dec" xmlns:ns4="b5471033-25ca-41e4-b4f9-0c69817a7d90" targetNamespace="http://schemas.microsoft.com/office/2006/metadata/properties" ma:root="true" ma:fieldsID="cbf065df816a7f0585fa05b46fcd7624" ns2:_="" ns3:_="" ns4:_="">
    <xsd:import namespace="7eccc1d7-25c9-4b28-bd43-cceccbc5b348"/>
    <xsd:import namespace="9dee86d8-d636-4ae8-976e-78969faa5dec"/>
    <xsd:import namespace="b5471033-25ca-41e4-b4f9-0c69817a7d9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AutoKeyPoints" minOccurs="0"/>
                <xsd:element ref="ns2:MediaServiceKeyPoints" minOccurs="0"/>
                <xsd:element ref="ns2:MediaServiceLocation" minOccurs="0"/>
                <xsd:element ref="ns2:_Flow_SignoffStatus" minOccurs="0"/>
                <xsd:element ref="ns2:lcf76f155ced4ddcb4097134ff3c332f" minOccurs="0"/>
                <xsd:element ref="ns4: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eccc1d7-25c9-4b28-bd43-cceccbc5b3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_Flow_SignoffStatus" ma:index="21" nillable="true" ma:displayName="承認の状態" ma:internalName="_x627f__x8a8d__x306e__x72b6__x614b_">
      <xsd:simpleType>
        <xsd:restriction base="dms:Text"/>
      </xsd:simpleType>
    </xsd:element>
    <xsd:element name="lcf76f155ced4ddcb4097134ff3c332f" ma:index="23" nillable="true" ma:taxonomy="true" ma:internalName="lcf76f155ced4ddcb4097134ff3c332f" ma:taxonomyFieldName="MediaServiceImageTags" ma:displayName="画像タグ" ma:readOnly="false" ma:fieldId="{5cf76f15-5ced-4ddc-b409-7134ff3c332f}" ma:taxonomyMulti="true" ma:sspId="ce83f49a-17f6-4149-80b6-ce68f1bc362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dee86d8-d636-4ae8-976e-78969faa5de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5471033-25ca-41e4-b4f9-0c69817a7d90" elementFormDefault="qualified">
    <xsd:import namespace="http://schemas.microsoft.com/office/2006/documentManagement/types"/>
    <xsd:import namespace="http://schemas.microsoft.com/office/infopath/2007/PartnerControls"/>
    <xsd:element name="TaxCatchAll" ma:index="24" nillable="true" ma:displayName="Taxonomy Catch All Column" ma:hidden="true" ma:list="{E0FAE581-D750-4DB3-AC75-1E79E1523B86}" ma:internalName="TaxCatchAll" ma:showField="CatchAllData" ma:web="{9dee86d8-d636-4ae8-976e-78969faa5de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2D6E263-5602-4BFC-BB5A-EED5E8D07E8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eccc1d7-25c9-4b28-bd43-cceccbc5b348"/>
    <ds:schemaRef ds:uri="9dee86d8-d636-4ae8-976e-78969faa5dec"/>
    <ds:schemaRef ds:uri="b5471033-25ca-41e4-b4f9-0c69817a7d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F40F4C5-4E83-47B1-AB1A-2712CFA6F81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令和５年の税関における知的財産侵害物品の差止状況（資料）</vt:lpstr>
      <vt:lpstr>(参考1,2)</vt:lpstr>
      <vt:lpstr>(参考3)</vt:lpstr>
      <vt:lpstr>(参考4,5)</vt:lpstr>
      <vt:lpstr>(参考6)</vt:lpstr>
      <vt:lpstr>(参考7)</vt:lpstr>
      <vt:lpstr>(参考8)</vt:lpstr>
      <vt:lpstr>'(参考1,2)'!Print_Area</vt:lpstr>
      <vt:lpstr>'(参考3)'!Print_Area</vt:lpstr>
      <vt:lpstr>'(参考4,5)'!Print_Area</vt:lpstr>
      <vt:lpstr>'(参考6)'!Print_Area</vt:lpstr>
      <vt:lpstr>'(参考7)'!Print_Area</vt:lpstr>
      <vt:lpstr>'(参考8)'!Print_Area</vt:lpstr>
      <vt:lpstr>'令和５年の税関における知的財産侵害物品の差止状況（資料）'!Print_Area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tanakatomoy</dc:creator>
  <cp:lastModifiedBy>実田咲愛</cp:lastModifiedBy>
  <cp:lastPrinted>2024-03-06T06:56:03Z</cp:lastPrinted>
  <dcterms:created xsi:type="dcterms:W3CDTF">2020-08-03T09:30:48Z</dcterms:created>
  <dcterms:modified xsi:type="dcterms:W3CDTF">2024-03-22T07:29:47Z</dcterms:modified>
</cp:coreProperties>
</file>