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240" yWindow="45" windowWidth="20610" windowHeight="9570"/>
  </bookViews>
  <sheets>
    <sheet name="23-00-42" sheetId="1" r:id="rId1"/>
  </sheets>
  <definedNames>
    <definedName name="_xlnm.Print_Area" localSheetId="0">'23-00-42'!$A$1:$W$27</definedName>
    <definedName name="wrn.印刷." localSheetId="0" hidden="1">{"左ページ",#N/A,FALSE,"1A";"右ページ",#N/A,FALSE,"1A"}</definedName>
  </definedNames>
  <calcPr calcId="162913" calcMode="manual"/>
</workbook>
</file>

<file path=xl/calcChain.xml><?xml version="1.0" encoding="utf-8"?>
<calcChain xmlns="http://schemas.openxmlformats.org/spreadsheetml/2006/main">
  <c r="C24" i="1" l="1"/>
  <c r="A23" i="1"/>
  <c r="C23" i="1" s="1"/>
  <c r="A22" i="1" l="1"/>
  <c r="B24" i="1"/>
  <c r="U6" i="1" s="1"/>
  <c r="D24" i="1"/>
  <c r="C22" i="1" l="1"/>
  <c r="B23" i="1"/>
  <c r="D23" i="1"/>
  <c r="A21" i="1"/>
  <c r="A20" i="1" l="1"/>
  <c r="D22" i="1"/>
  <c r="C21" i="1"/>
  <c r="B22" i="1"/>
  <c r="S6" i="1" s="1"/>
  <c r="T6" i="1"/>
  <c r="D21" i="1" l="1"/>
  <c r="A18" i="1"/>
  <c r="B21" i="1"/>
  <c r="R6" i="1" s="1"/>
  <c r="C20" i="1"/>
  <c r="B20" i="1" l="1"/>
  <c r="Q6" i="1" s="1"/>
  <c r="A17" i="1"/>
  <c r="D20" i="1"/>
  <c r="C18" i="1"/>
  <c r="A16" i="1" l="1"/>
  <c r="D18" i="1"/>
  <c r="C17" i="1"/>
  <c r="B18" i="1"/>
  <c r="P6" i="1" s="1"/>
  <c r="C16" i="1" l="1"/>
  <c r="B17" i="1"/>
  <c r="D17" i="1"/>
  <c r="A15" i="1"/>
  <c r="B16" i="1" l="1"/>
  <c r="C15" i="1"/>
  <c r="A14" i="1"/>
  <c r="D16" i="1"/>
  <c r="O6" i="1"/>
  <c r="N6" i="1" l="1"/>
  <c r="A12" i="1"/>
  <c r="C14" i="1"/>
  <c r="D15" i="1"/>
  <c r="B15" i="1"/>
  <c r="M6" i="1" l="1"/>
  <c r="D14" i="1"/>
  <c r="B14" i="1"/>
  <c r="L6" i="1" s="1"/>
  <c r="C12" i="1"/>
  <c r="A11" i="1"/>
  <c r="D12" i="1" l="1"/>
  <c r="A10" i="1"/>
  <c r="C11" i="1"/>
  <c r="B12" i="1"/>
  <c r="K6" i="1" l="1"/>
  <c r="D11" i="1"/>
  <c r="B11" i="1"/>
  <c r="A9" i="1"/>
  <c r="C10" i="1"/>
  <c r="J6" i="1" l="1"/>
  <c r="D10" i="1"/>
  <c r="B10" i="1"/>
  <c r="C9" i="1"/>
  <c r="A8" i="1"/>
  <c r="B9" i="1" l="1"/>
  <c r="H6" i="1" s="1"/>
  <c r="D9" i="1"/>
  <c r="C8" i="1"/>
  <c r="B8" i="1"/>
  <c r="I6" i="1"/>
  <c r="G6" i="1" l="1"/>
</calcChain>
</file>

<file path=xl/sharedStrings.xml><?xml version="1.0" encoding="utf-8"?>
<sst xmlns="http://schemas.openxmlformats.org/spreadsheetml/2006/main" count="9" uniqueCount="9">
  <si>
    <t>保護観察に付されたもの</t>
    <rPh sb="0" eb="2">
      <t>ホゴ</t>
    </rPh>
    <rPh sb="2" eb="4">
      <t>カンサツ</t>
    </rPh>
    <rPh sb="5" eb="6">
      <t>ツ</t>
    </rPh>
    <phoneticPr fontId="32"/>
  </si>
  <si>
    <t>(B)
(A)</t>
    <phoneticPr fontId="32"/>
  </si>
  <si>
    <t>年次</t>
    <rPh sb="0" eb="2">
      <t>ネンジ</t>
    </rPh>
    <phoneticPr fontId="32"/>
  </si>
  <si>
    <t>人員(A)</t>
    <rPh sb="0" eb="2">
      <t>ジンイン</t>
    </rPh>
    <phoneticPr fontId="32"/>
  </si>
  <si>
    <t>計(B)</t>
    <rPh sb="0" eb="1">
      <t>ケイ</t>
    </rPh>
    <phoneticPr fontId="32"/>
  </si>
  <si>
    <t>仮　　釈　　放　　を　　取　　り　　消　　さ　　れ　　た　　も　　の</t>
    <phoneticPr fontId="32"/>
  </si>
  <si>
    <t>42　 年次別　　３　号　観　察　に　付　さ　れ　た　も　の　の　成　行　き　調　査</t>
    <phoneticPr fontId="32"/>
  </si>
  <si>
    <t>年</t>
    <rPh sb="0" eb="1">
      <t>ネン</t>
    </rPh>
    <phoneticPr fontId="32"/>
  </si>
  <si>
    <r>
      <t>　（注）</t>
    </r>
    <r>
      <rPr>
        <sz val="7"/>
        <rFont val="ＭＳ Ｐ明朝"/>
        <family val="1"/>
        <charset val="128"/>
      </rPr>
      <t xml:space="preserve"> </t>
    </r>
    <r>
      <rPr>
        <sz val="7"/>
        <rFont val="ＭＳ 明朝"/>
        <family val="1"/>
        <charset val="128"/>
      </rPr>
      <t>この表は、保護観察</t>
    </r>
    <r>
      <rPr>
        <sz val="7"/>
        <rFont val="ＭＳ Ｐ明朝"/>
        <family val="1"/>
        <charset val="128"/>
      </rPr>
      <t>を開始した</t>
    </r>
    <r>
      <rPr>
        <sz val="7"/>
        <rFont val="ＭＳ 明朝"/>
        <family val="1"/>
        <charset val="128"/>
      </rPr>
      <t>日から５年以内に、仮釈放を取り消された者を年次別に計上したものである。ただし、余罪</t>
    </r>
    <r>
      <rPr>
        <sz val="7"/>
        <rFont val="ＭＳ Ｐ明朝"/>
        <family val="1"/>
        <charset val="128"/>
      </rPr>
      <t>（刑法第29条１項第２・３号）により仮釈放を取り消された者は含まない。</t>
    </r>
    <rPh sb="2" eb="3">
      <t>チュウ</t>
    </rPh>
    <rPh sb="7" eb="8">
      <t>ヒョウ</t>
    </rPh>
    <rPh sb="10" eb="12">
      <t>ホゴ</t>
    </rPh>
    <rPh sb="12" eb="14">
      <t>カンサツ</t>
    </rPh>
    <rPh sb="15" eb="17">
      <t>カイシ</t>
    </rPh>
    <rPh sb="19" eb="20">
      <t>ヒ</t>
    </rPh>
    <rPh sb="23" eb="24">
      <t>ネン</t>
    </rPh>
    <rPh sb="24" eb="26">
      <t>イナイ</t>
    </rPh>
    <rPh sb="28" eb="29">
      <t>カリ</t>
    </rPh>
    <rPh sb="32" eb="33">
      <t>ト</t>
    </rPh>
    <rPh sb="34" eb="35">
      <t>ケ</t>
    </rPh>
    <rPh sb="38" eb="39">
      <t>モノ</t>
    </rPh>
    <rPh sb="40" eb="42">
      <t>ネンジ</t>
    </rPh>
    <rPh sb="42" eb="43">
      <t>ベツ</t>
    </rPh>
    <rPh sb="44" eb="46">
      <t>ケイジョウ</t>
    </rPh>
    <rPh sb="58" eb="60">
      <t>ヨザイ</t>
    </rPh>
    <rPh sb="61" eb="63">
      <t>ケイホウ</t>
    </rPh>
    <rPh sb="63" eb="64">
      <t>ダイ</t>
    </rPh>
    <rPh sb="66" eb="67">
      <t>ジョウ</t>
    </rPh>
    <rPh sb="68" eb="69">
      <t>コウ</t>
    </rPh>
    <rPh sb="69" eb="70">
      <t>ダイ</t>
    </rPh>
    <rPh sb="73" eb="74">
      <t>ゴウ</t>
    </rPh>
    <phoneticPr fontId="3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</si>
</sst>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[$-411]ggge&quot;年&quot;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  <numFmt numFmtId="184" formatCode="###.#0\ ;\-###.0\ ;&quot;－&quot;"/>
    <numFmt numFmtId="185" formatCode="[$-411]e"/>
  </numFmts>
  <fonts count="38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ＤＦＰ平成明朝体W7"/>
      <family val="1"/>
      <charset val="128"/>
    </font>
    <font>
      <sz val="12"/>
      <name val="ＭＳ 明朝"/>
      <family val="1"/>
      <charset val="128"/>
    </font>
    <font>
      <sz val="7"/>
      <name val="ＭＳ 明朝"/>
      <family val="1"/>
      <charset val="128"/>
    </font>
    <font>
      <sz val="7"/>
      <name val="ＭＳ Ｐ明朝"/>
      <family val="1"/>
      <charset val="128"/>
    </font>
    <font>
      <sz val="9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75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80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3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30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1" fillId="4" borderId="0" applyNumberFormat="0" applyBorder="0" applyAlignment="0" applyProtection="0">
      <alignment vertical="center"/>
    </xf>
  </cellStyleXfs>
  <cellXfs count="53">
    <xf numFmtId="49" fontId="0" fillId="0" borderId="0" xfId="0">
      <alignment vertical="center"/>
    </xf>
    <xf numFmtId="49" fontId="33" fillId="0" borderId="0" xfId="0" applyFont="1">
      <alignment vertical="center"/>
    </xf>
    <xf numFmtId="49" fontId="34" fillId="0" borderId="0" xfId="0" applyFont="1">
      <alignment vertical="center"/>
    </xf>
    <xf numFmtId="49" fontId="0" fillId="0" borderId="0" xfId="0" applyAlignment="1">
      <alignment horizontal="right" vertical="center"/>
    </xf>
    <xf numFmtId="49" fontId="0" fillId="0" borderId="0" xfId="0" applyAlignment="1">
      <alignment vertical="center"/>
    </xf>
    <xf numFmtId="49" fontId="0" fillId="0" borderId="13" xfId="0" applyBorder="1">
      <alignment vertical="center"/>
    </xf>
    <xf numFmtId="49" fontId="0" fillId="0" borderId="14" xfId="0" applyBorder="1">
      <alignment vertical="center"/>
    </xf>
    <xf numFmtId="49" fontId="0" fillId="0" borderId="14" xfId="0" applyBorder="1" applyAlignment="1">
      <alignment horizontal="right" vertical="center"/>
    </xf>
    <xf numFmtId="49" fontId="0" fillId="0" borderId="14" xfId="0" applyBorder="1" applyAlignment="1">
      <alignment vertical="center"/>
    </xf>
    <xf numFmtId="49" fontId="0" fillId="0" borderId="0" xfId="0" applyBorder="1">
      <alignment vertical="center"/>
    </xf>
    <xf numFmtId="49" fontId="0" fillId="0" borderId="15" xfId="0" applyFont="1" applyBorder="1" applyAlignment="1">
      <alignment horizontal="distributed" vertical="center" justifyLastLine="1"/>
    </xf>
    <xf numFmtId="49" fontId="0" fillId="0" borderId="0" xfId="0" applyFont="1" applyBorder="1" applyAlignment="1">
      <alignment horizontal="distributed" vertical="center" justifyLastLine="1"/>
    </xf>
    <xf numFmtId="49" fontId="0" fillId="0" borderId="14" xfId="0" applyFont="1" applyBorder="1" applyAlignment="1">
      <alignment horizontal="distributed" vertical="center" justifyLastLine="1"/>
    </xf>
    <xf numFmtId="49" fontId="0" fillId="0" borderId="16" xfId="0" applyBorder="1" applyAlignment="1">
      <alignment horizontal="distributed" vertical="center" justifyLastLine="1"/>
    </xf>
    <xf numFmtId="49" fontId="0" fillId="0" borderId="17" xfId="0" applyBorder="1" applyAlignment="1">
      <alignment horizontal="center" vertical="center" justifyLastLine="1"/>
    </xf>
    <xf numFmtId="49" fontId="18" fillId="0" borderId="17" xfId="0" applyFont="1" applyBorder="1" applyAlignment="1">
      <alignment horizontal="distributed" vertical="center" justifyLastLine="1"/>
    </xf>
    <xf numFmtId="49" fontId="0" fillId="0" borderId="0" xfId="0" applyFont="1" applyAlignment="1">
      <alignment vertical="center"/>
    </xf>
    <xf numFmtId="49" fontId="0" fillId="0" borderId="18" xfId="0" applyFont="1" applyBorder="1" applyAlignment="1">
      <alignment vertical="center"/>
    </xf>
    <xf numFmtId="49" fontId="0" fillId="0" borderId="0" xfId="0" applyFont="1" applyBorder="1" applyAlignment="1">
      <alignment vertical="center"/>
    </xf>
    <xf numFmtId="49" fontId="0" fillId="0" borderId="0" xfId="0" applyAlignment="1">
      <alignment horizontal="distributed" vertical="center"/>
    </xf>
    <xf numFmtId="178" fontId="0" fillId="0" borderId="19" xfId="0" applyNumberFormat="1" applyFont="1" applyBorder="1" applyAlignment="1">
      <alignment horizontal="right" vertical="center"/>
    </xf>
    <xf numFmtId="178" fontId="0" fillId="0" borderId="0" xfId="0" applyNumberFormat="1" applyFont="1" applyAlignment="1">
      <alignment horizontal="right" vertical="center"/>
    </xf>
    <xf numFmtId="178" fontId="0" fillId="0" borderId="0" xfId="0" applyNumberFormat="1" applyFont="1" applyBorder="1" applyAlignment="1">
      <alignment horizontal="right" vertical="center"/>
    </xf>
    <xf numFmtId="184" fontId="0" fillId="0" borderId="0" xfId="0" applyNumberFormat="1" applyFont="1" applyBorder="1" applyAlignment="1">
      <alignment horizontal="right" vertical="center"/>
    </xf>
    <xf numFmtId="49" fontId="0" fillId="0" borderId="0" xfId="0" applyFont="1" applyAlignment="1">
      <alignment horizontal="right" vertical="center"/>
    </xf>
    <xf numFmtId="49" fontId="18" fillId="0" borderId="0" xfId="0" applyFont="1" applyAlignment="1">
      <alignment horizontal="left" indent="2"/>
    </xf>
    <xf numFmtId="49" fontId="18" fillId="0" borderId="0" xfId="0" applyFont="1" applyAlignment="1">
      <alignment horizontal="distributed"/>
    </xf>
    <xf numFmtId="184" fontId="0" fillId="0" borderId="0" xfId="0" applyNumberFormat="1" applyBorder="1" applyAlignment="1">
      <alignment horizontal="right" vertical="center"/>
    </xf>
    <xf numFmtId="178" fontId="0" fillId="0" borderId="19" xfId="0" applyNumberFormat="1" applyBorder="1" applyAlignment="1">
      <alignment horizontal="right" vertical="center"/>
    </xf>
    <xf numFmtId="49" fontId="0" fillId="0" borderId="13" xfId="0" applyFont="1" applyBorder="1">
      <alignment vertical="center"/>
    </xf>
    <xf numFmtId="178" fontId="0" fillId="0" borderId="20" xfId="0" applyNumberFormat="1" applyFont="1" applyBorder="1" applyAlignment="1">
      <alignment horizontal="right" vertical="center"/>
    </xf>
    <xf numFmtId="178" fontId="0" fillId="0" borderId="13" xfId="0" applyNumberFormat="1" applyFont="1" applyBorder="1" applyAlignment="1">
      <alignment horizontal="right" vertical="center"/>
    </xf>
    <xf numFmtId="49" fontId="0" fillId="0" borderId="0" xfId="0" applyFont="1">
      <alignment vertical="center"/>
    </xf>
    <xf numFmtId="49" fontId="0" fillId="0" borderId="0" xfId="0" applyFont="1" applyBorder="1">
      <alignment vertical="center"/>
    </xf>
    <xf numFmtId="49" fontId="35" fillId="0" borderId="0" xfId="0" applyFont="1" applyAlignment="1">
      <alignment horizontal="justify" vertical="center"/>
    </xf>
    <xf numFmtId="49" fontId="35" fillId="0" borderId="0" xfId="0" applyFont="1" applyBorder="1" applyAlignment="1">
      <alignment vertical="center"/>
    </xf>
    <xf numFmtId="49" fontId="35" fillId="0" borderId="0" xfId="0" applyFont="1" applyAlignment="1">
      <alignment vertical="center"/>
    </xf>
    <xf numFmtId="179" fontId="0" fillId="0" borderId="16" xfId="0" applyNumberFormat="1" applyBorder="1" applyAlignment="1">
      <alignment horizontal="center" vertical="center"/>
    </xf>
    <xf numFmtId="185" fontId="0" fillId="0" borderId="16" xfId="0" applyNumberFormat="1" applyBorder="1" applyAlignment="1">
      <alignment horizontal="center" vertical="center"/>
    </xf>
    <xf numFmtId="20" fontId="35" fillId="0" borderId="0" xfId="0" applyNumberFormat="1" applyFont="1" applyAlignment="1">
      <alignment horizontal="left" vertical="center"/>
    </xf>
    <xf numFmtId="14" fontId="37" fillId="0" borderId="0" xfId="0" applyNumberFormat="1" applyFont="1" applyAlignment="1">
      <alignment vertical="center"/>
    </xf>
    <xf numFmtId="0" fontId="0" fillId="0" borderId="0" xfId="0" applyNumberFormat="1" applyAlignment="1">
      <alignment horizontal="distributed" vertical="center"/>
    </xf>
    <xf numFmtId="0" fontId="0" fillId="0" borderId="0" xfId="0" applyNumberFormat="1" applyAlignment="1">
      <alignment horizontal="right" vertical="center"/>
    </xf>
    <xf numFmtId="0" fontId="37" fillId="0" borderId="0" xfId="0" applyNumberFormat="1" applyFont="1" applyAlignment="1">
      <alignment vertical="center"/>
    </xf>
    <xf numFmtId="49" fontId="34" fillId="0" borderId="0" xfId="0" applyFont="1" applyAlignment="1">
      <alignment horizontal="center" vertical="center"/>
    </xf>
    <xf numFmtId="49" fontId="0" fillId="0" borderId="21" xfId="0" applyBorder="1" applyAlignment="1">
      <alignment horizontal="center" vertical="center" justifyLastLine="1"/>
    </xf>
    <xf numFmtId="49" fontId="0" fillId="0" borderId="14" xfId="0" applyBorder="1" applyAlignment="1">
      <alignment horizontal="center" vertical="center" justifyLastLine="1"/>
    </xf>
    <xf numFmtId="49" fontId="0" fillId="0" borderId="16" xfId="0" applyBorder="1" applyAlignment="1">
      <alignment horizontal="center" vertical="center" justifyLastLine="1"/>
    </xf>
    <xf numFmtId="49" fontId="0" fillId="0" borderId="15" xfId="0" applyBorder="1" applyAlignment="1">
      <alignment horizontal="distributed" vertical="center" justifyLastLine="1"/>
    </xf>
    <xf numFmtId="49" fontId="0" fillId="0" borderId="15" xfId="0" applyFont="1" applyBorder="1" applyAlignment="1">
      <alignment horizontal="distributed" vertical="center" justifyLastLine="1"/>
    </xf>
    <xf numFmtId="49" fontId="0" fillId="0" borderId="22" xfId="0" applyBorder="1" applyAlignment="1">
      <alignment horizontal="center" vertical="center" wrapText="1" justifyLastLine="1"/>
    </xf>
    <xf numFmtId="49" fontId="0" fillId="0" borderId="23" xfId="0" applyBorder="1">
      <alignment vertical="center"/>
    </xf>
    <xf numFmtId="49" fontId="0" fillId="0" borderId="14" xfId="0" applyBorder="1" applyAlignment="1">
      <alignment horizontal="distributed" vertical="center" justifyLastLine="1"/>
    </xf>
  </cellXfs>
  <cellStyles count="7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良い" xfId="7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228600</xdr:colOff>
      <xdr:row>5</xdr:row>
      <xdr:rowOff>9525</xdr:rowOff>
    </xdr:from>
    <xdr:to>
      <xdr:col>22</xdr:col>
      <xdr:colOff>447675</xdr:colOff>
      <xdr:row>5</xdr:row>
      <xdr:rowOff>9525</xdr:rowOff>
    </xdr:to>
    <xdr:sp macro="" textlink="">
      <xdr:nvSpPr>
        <xdr:cNvPr id="1047" name="Line 3"/>
        <xdr:cNvSpPr>
          <a:spLocks noChangeShapeType="1"/>
        </xdr:cNvSpPr>
      </xdr:nvSpPr>
      <xdr:spPr bwMode="auto">
        <a:xfrm>
          <a:off x="10925175" y="1104900"/>
          <a:ext cx="2190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22</xdr:col>
      <xdr:colOff>381001</xdr:colOff>
      <xdr:row>4</xdr:row>
      <xdr:rowOff>304800</xdr:rowOff>
    </xdr:from>
    <xdr:to>
      <xdr:col>23</xdr:col>
      <xdr:colOff>190501</xdr:colOff>
      <xdr:row>5</xdr:row>
      <xdr:rowOff>238125</xdr:rowOff>
    </xdr:to>
    <xdr:sp macro="" textlink="">
      <xdr:nvSpPr>
        <xdr:cNvPr id="8" name="テキスト ボックス 7"/>
        <xdr:cNvSpPr txBox="1"/>
      </xdr:nvSpPr>
      <xdr:spPr>
        <a:xfrm>
          <a:off x="12658726" y="971550"/>
          <a:ext cx="43815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 rtl="0">
            <a:defRPr sz="1000"/>
          </a:pPr>
          <a:r>
            <a:rPr lang="ja-JP" altLang="en-US" sz="900" b="0" i="0" u="none" strike="noStrike" baseline="0">
              <a:solidFill>
                <a:srgbClr val="000000"/>
              </a:solidFill>
              <a:latin typeface="ＭＳ 明朝"/>
              <a:ea typeface="ＭＳ 明朝"/>
            </a:rPr>
            <a:t>(％)</a:t>
          </a:r>
        </a:p>
      </xdr:txBody>
    </xdr:sp>
    <xdr:clientData/>
  </xdr:twoCellAnchor>
  <xdr:twoCellAnchor>
    <xdr:from>
      <xdr:col>22</xdr:col>
      <xdr:colOff>381000</xdr:colOff>
      <xdr:row>26</xdr:row>
      <xdr:rowOff>0</xdr:rowOff>
    </xdr:from>
    <xdr:to>
      <xdr:col>23</xdr:col>
      <xdr:colOff>190500</xdr:colOff>
      <xdr:row>26</xdr:row>
      <xdr:rowOff>0</xdr:rowOff>
    </xdr:to>
    <xdr:sp macro="" textlink="">
      <xdr:nvSpPr>
        <xdr:cNvPr id="9" name="テキスト ボックス 8"/>
        <xdr:cNvSpPr txBox="1"/>
      </xdr:nvSpPr>
      <xdr:spPr>
        <a:xfrm>
          <a:off x="12668250" y="6400800"/>
          <a:ext cx="43815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kumimoji="1" lang="en-US" altLang="ja-JP" sz="1100"/>
            <a:t>(</a:t>
          </a:r>
          <a:r>
            <a:rPr kumimoji="1" lang="ja-JP" altLang="en-US" sz="1100"/>
            <a:t>％</a:t>
          </a:r>
          <a:r>
            <a:rPr kumimoji="1" lang="en-US" altLang="ja-JP" sz="1100"/>
            <a:t>)</a:t>
          </a:r>
          <a:endParaRPr kumimoji="1" lang="ja-JP" alt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2"/>
    <pageSetUpPr fitToPage="1"/>
  </sheetPr>
  <dimension ref="A1:Y61"/>
  <sheetViews>
    <sheetView showGridLines="0" tabSelected="1" view="pageBreakPreview" zoomScaleNormal="100" zoomScaleSheetLayoutView="100" workbookViewId="0"/>
  </sheetViews>
  <sheetFormatPr defaultRowHeight="11.25" zeroHeight="1"/>
  <cols>
    <col min="1" max="1" width="3.1640625" customWidth="1"/>
    <col min="2" max="2" width="5.83203125" customWidth="1"/>
    <col min="3" max="4" width="3.83203125" customWidth="1"/>
    <col min="5" max="5" width="3.33203125" customWidth="1"/>
    <col min="6" max="22" width="9.83203125" customWidth="1"/>
    <col min="23" max="23" width="12.5" style="9" customWidth="1"/>
  </cols>
  <sheetData>
    <row r="1" spans="1:25" s="1" customFormat="1" ht="17.25"/>
    <row r="2" spans="1:25" s="2" customFormat="1" ht="27" customHeight="1">
      <c r="A2" s="44" t="s">
        <v>6</v>
      </c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</row>
    <row r="3" spans="1:25" ht="10.5" customHeight="1">
      <c r="F3" s="3"/>
      <c r="G3" s="4"/>
      <c r="H3" s="4"/>
      <c r="I3" s="4"/>
      <c r="J3" s="4"/>
      <c r="K3" s="4"/>
      <c r="L3" s="4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5" ht="2.1" customHeight="1">
      <c r="A4" s="6"/>
      <c r="B4" s="6"/>
      <c r="C4" s="6"/>
      <c r="D4" s="6"/>
      <c r="E4" s="6"/>
      <c r="F4" s="7"/>
      <c r="G4" s="8"/>
      <c r="H4" s="8"/>
      <c r="I4" s="8"/>
      <c r="J4" s="8"/>
      <c r="K4" s="8"/>
      <c r="L4" s="8"/>
    </row>
    <row r="5" spans="1:25" s="11" customFormat="1" ht="30" customHeight="1">
      <c r="A5" s="10"/>
      <c r="B5" s="48" t="s">
        <v>0</v>
      </c>
      <c r="C5" s="48"/>
      <c r="D5" s="48"/>
      <c r="E5" s="48"/>
      <c r="F5" s="49"/>
      <c r="G5" s="45" t="s">
        <v>5</v>
      </c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7"/>
      <c r="W5" s="50" t="s">
        <v>1</v>
      </c>
    </row>
    <row r="6" spans="1:25" s="11" customFormat="1" ht="30" customHeight="1">
      <c r="A6" s="12"/>
      <c r="B6" s="52" t="s">
        <v>2</v>
      </c>
      <c r="C6" s="52"/>
      <c r="D6" s="52"/>
      <c r="E6" s="13"/>
      <c r="F6" s="14" t="s">
        <v>3</v>
      </c>
      <c r="G6" s="37" t="str">
        <f>B8&amp;C8&amp;D8</f>
        <v>平成21年</v>
      </c>
      <c r="H6" s="38" t="str">
        <f>B9&amp;C9&amp;D9</f>
        <v>22</v>
      </c>
      <c r="I6" s="38" t="str">
        <f>B10&amp;C10&amp;D10</f>
        <v>23</v>
      </c>
      <c r="J6" s="38" t="str">
        <f>B11&amp;C11&amp;D11</f>
        <v>24</v>
      </c>
      <c r="K6" s="38" t="str">
        <f>B12&amp;C12&amp;D12</f>
        <v>25</v>
      </c>
      <c r="L6" s="38" t="str">
        <f>B14&amp;C14&amp;D14</f>
        <v>26</v>
      </c>
      <c r="M6" s="38" t="str">
        <f>B15&amp;C15&amp;D15</f>
        <v>27</v>
      </c>
      <c r="N6" s="38" t="str">
        <f>B16&amp;C16&amp;D16</f>
        <v>28</v>
      </c>
      <c r="O6" s="38" t="str">
        <f>B17&amp;C17&amp;D17</f>
        <v>29</v>
      </c>
      <c r="P6" s="38" t="str">
        <f>B18&amp;C18&amp;D18</f>
        <v>30</v>
      </c>
      <c r="Q6" s="38" t="str">
        <f>B20&amp;C20&amp;D20</f>
        <v>令和元年</v>
      </c>
      <c r="R6" s="38" t="str">
        <f>B21&amp;C21&amp;D21</f>
        <v>2</v>
      </c>
      <c r="S6" s="38" t="str">
        <f>B22&amp;C22&amp;D22</f>
        <v>3</v>
      </c>
      <c r="T6" s="38" t="str">
        <f>B23&amp;C23&amp;D23</f>
        <v>4</v>
      </c>
      <c r="U6" s="38" t="str">
        <f>B24&amp;C24&amp;D24</f>
        <v>5</v>
      </c>
      <c r="V6" s="15" t="s">
        <v>4</v>
      </c>
      <c r="W6" s="51"/>
    </row>
    <row r="7" spans="1:25" s="16" customFormat="1" ht="5.0999999999999996" customHeight="1">
      <c r="F7" s="17"/>
      <c r="M7" s="18"/>
      <c r="N7" s="18"/>
      <c r="O7" s="18"/>
      <c r="P7" s="18"/>
      <c r="Q7" s="18"/>
      <c r="R7" s="18"/>
      <c r="S7" s="18"/>
      <c r="T7" s="18"/>
      <c r="U7" s="18"/>
      <c r="W7" s="18"/>
    </row>
    <row r="8" spans="1:25" s="16" customFormat="1" ht="15.75" customHeight="1">
      <c r="A8" s="40">
        <f>DATE(YEAR(A9)-1,5,1)</f>
        <v>39934</v>
      </c>
      <c r="B8" s="41" t="str">
        <f>TEXT(A8,"ggg")</f>
        <v>平成</v>
      </c>
      <c r="C8" s="42" t="str">
        <f>IF(TEXT(A8,"e")="1","元",TEXT(A8,"e"))</f>
        <v>21</v>
      </c>
      <c r="D8" s="42" t="s">
        <v>7</v>
      </c>
      <c r="E8" s="19"/>
      <c r="F8" s="20">
        <v>14854</v>
      </c>
      <c r="G8" s="21">
        <v>382</v>
      </c>
      <c r="H8" s="21">
        <v>178</v>
      </c>
      <c r="I8" s="21">
        <v>21</v>
      </c>
      <c r="J8" s="21">
        <v>1</v>
      </c>
      <c r="K8" s="21">
        <v>2</v>
      </c>
      <c r="L8" s="21">
        <v>5</v>
      </c>
      <c r="M8" s="22">
        <v>0</v>
      </c>
      <c r="N8" s="22">
        <v>0</v>
      </c>
      <c r="O8" s="22">
        <v>0</v>
      </c>
      <c r="P8" s="22">
        <v>0</v>
      </c>
      <c r="Q8" s="22">
        <v>0</v>
      </c>
      <c r="R8" s="22">
        <v>0</v>
      </c>
      <c r="S8" s="22">
        <v>0</v>
      </c>
      <c r="T8" s="22">
        <v>0</v>
      </c>
      <c r="U8" s="22">
        <v>0</v>
      </c>
      <c r="V8" s="21">
        <v>589</v>
      </c>
      <c r="W8" s="23">
        <v>3.97</v>
      </c>
      <c r="X8" s="24"/>
      <c r="Y8" s="24"/>
    </row>
    <row r="9" spans="1:25" s="16" customFormat="1" ht="15.75" customHeight="1">
      <c r="A9" s="43">
        <f t="shared" ref="A9:A23" si="0">DATE(YEAR(A10)-1,5,1)</f>
        <v>40299</v>
      </c>
      <c r="B9" s="41" t="str">
        <f>IF(TEXT(A8,"ggg")=TEXT(A9,"ggg"),"",TEXT(A9,"ggg"))</f>
        <v/>
      </c>
      <c r="C9" s="42" t="str">
        <f t="shared" ref="C9:C24" si="1">IF(TEXT(A9,"e")="1","元",TEXT(A9,"e"))</f>
        <v>22</v>
      </c>
      <c r="D9" s="42" t="str">
        <f>IF(TEXT(A8,"ggg")=TEXT(A9,"ggg"),"","年")</f>
        <v/>
      </c>
      <c r="E9" s="25"/>
      <c r="F9" s="20">
        <v>14472</v>
      </c>
      <c r="G9" s="21">
        <v>0</v>
      </c>
      <c r="H9" s="21">
        <v>396</v>
      </c>
      <c r="I9" s="21">
        <v>186</v>
      </c>
      <c r="J9" s="21">
        <v>7</v>
      </c>
      <c r="K9" s="21">
        <v>3</v>
      </c>
      <c r="L9" s="21">
        <v>4</v>
      </c>
      <c r="M9" s="22">
        <v>0</v>
      </c>
      <c r="N9" s="22">
        <v>0</v>
      </c>
      <c r="O9" s="22">
        <v>0</v>
      </c>
      <c r="P9" s="22">
        <v>0</v>
      </c>
      <c r="Q9" s="22">
        <v>0</v>
      </c>
      <c r="R9" s="22">
        <v>0</v>
      </c>
      <c r="S9" s="22">
        <v>0</v>
      </c>
      <c r="T9" s="22">
        <v>0</v>
      </c>
      <c r="U9" s="22">
        <v>0</v>
      </c>
      <c r="V9" s="21">
        <v>596</v>
      </c>
      <c r="W9" s="23">
        <v>4.12</v>
      </c>
      <c r="X9" s="24"/>
      <c r="Y9" s="24"/>
    </row>
    <row r="10" spans="1:25" s="16" customFormat="1" ht="15.75" customHeight="1">
      <c r="A10" s="43">
        <f t="shared" si="0"/>
        <v>40664</v>
      </c>
      <c r="B10" s="41" t="str">
        <f>IF(TEXT(A9,"ggg")=TEXT(A10,"ggg"),"",TEXT(A10,"ggg"))</f>
        <v/>
      </c>
      <c r="C10" s="42" t="str">
        <f t="shared" si="1"/>
        <v>23</v>
      </c>
      <c r="D10" s="42" t="str">
        <f>IF(TEXT(A9,"ggg")=TEXT(A10,"ggg"),"","年")</f>
        <v/>
      </c>
      <c r="E10" s="26"/>
      <c r="F10" s="20">
        <v>14620</v>
      </c>
      <c r="G10" s="21">
        <v>0</v>
      </c>
      <c r="H10" s="21">
        <v>0</v>
      </c>
      <c r="I10" s="21">
        <v>404</v>
      </c>
      <c r="J10" s="21">
        <v>215</v>
      </c>
      <c r="K10" s="21">
        <v>10</v>
      </c>
      <c r="L10" s="21">
        <v>9</v>
      </c>
      <c r="M10" s="22">
        <v>2</v>
      </c>
      <c r="N10" s="22">
        <v>0</v>
      </c>
      <c r="O10" s="22">
        <v>0</v>
      </c>
      <c r="P10" s="22">
        <v>0</v>
      </c>
      <c r="Q10" s="22">
        <v>0</v>
      </c>
      <c r="R10" s="22">
        <v>0</v>
      </c>
      <c r="S10" s="22">
        <v>0</v>
      </c>
      <c r="T10" s="22">
        <v>0</v>
      </c>
      <c r="U10" s="22">
        <v>0</v>
      </c>
      <c r="V10" s="21">
        <v>640</v>
      </c>
      <c r="W10" s="23">
        <v>4.38</v>
      </c>
      <c r="X10" s="24"/>
      <c r="Y10" s="24"/>
    </row>
    <row r="11" spans="1:25" s="16" customFormat="1" ht="15.75" customHeight="1">
      <c r="A11" s="43">
        <f t="shared" si="0"/>
        <v>41030</v>
      </c>
      <c r="B11" s="41" t="str">
        <f>IF(TEXT(A10,"ggg")=TEXT(A11,"ggg"),"",TEXT(A11,"ggg"))</f>
        <v/>
      </c>
      <c r="C11" s="42" t="str">
        <f t="shared" si="1"/>
        <v>24</v>
      </c>
      <c r="D11" s="42" t="str">
        <f>IF(TEXT(A10,"ggg")=TEXT(A11,"ggg"),"","年")</f>
        <v/>
      </c>
      <c r="E11" s="25"/>
      <c r="F11" s="20">
        <v>14700</v>
      </c>
      <c r="G11" s="21">
        <v>0</v>
      </c>
      <c r="H11" s="21">
        <v>0</v>
      </c>
      <c r="I11" s="21">
        <v>0</v>
      </c>
      <c r="J11" s="21">
        <v>445</v>
      </c>
      <c r="K11" s="21">
        <v>211</v>
      </c>
      <c r="L11" s="21">
        <v>17</v>
      </c>
      <c r="M11" s="22">
        <v>5</v>
      </c>
      <c r="N11" s="22">
        <v>4</v>
      </c>
      <c r="O11" s="22">
        <v>1</v>
      </c>
      <c r="P11" s="22">
        <v>0</v>
      </c>
      <c r="Q11" s="22">
        <v>0</v>
      </c>
      <c r="R11" s="22">
        <v>0</v>
      </c>
      <c r="S11" s="22">
        <v>0</v>
      </c>
      <c r="T11" s="22">
        <v>0</v>
      </c>
      <c r="U11" s="22">
        <v>0</v>
      </c>
      <c r="V11" s="21">
        <v>683</v>
      </c>
      <c r="W11" s="23">
        <v>4.6500000000000004</v>
      </c>
      <c r="X11" s="24"/>
      <c r="Y11" s="24"/>
    </row>
    <row r="12" spans="1:25" s="16" customFormat="1" ht="15.75" customHeight="1">
      <c r="A12" s="43">
        <f>DATE(YEAR(A14)-1,5,1)</f>
        <v>41395</v>
      </c>
      <c r="B12" s="41" t="str">
        <f>IF(TEXT(A11,"ggg")=TEXT(A12,"ggg"),"",TEXT(A12,"ggg"))</f>
        <v/>
      </c>
      <c r="C12" s="42" t="str">
        <f t="shared" si="1"/>
        <v>25</v>
      </c>
      <c r="D12" s="42" t="str">
        <f>IF(TEXT(A11,"ggg")=TEXT(A12,"ggg"),"","年")</f>
        <v/>
      </c>
      <c r="E12" s="25"/>
      <c r="F12" s="20">
        <v>14623</v>
      </c>
      <c r="G12" s="21">
        <v>0</v>
      </c>
      <c r="H12" s="21">
        <v>0</v>
      </c>
      <c r="I12" s="21">
        <v>0</v>
      </c>
      <c r="J12" s="21">
        <v>0</v>
      </c>
      <c r="K12" s="21">
        <v>418</v>
      </c>
      <c r="L12" s="21">
        <v>212</v>
      </c>
      <c r="M12" s="22">
        <v>17</v>
      </c>
      <c r="N12" s="22">
        <v>6</v>
      </c>
      <c r="O12" s="22">
        <v>2</v>
      </c>
      <c r="P12" s="22">
        <v>0</v>
      </c>
      <c r="Q12" s="22">
        <v>0</v>
      </c>
      <c r="R12" s="22">
        <v>0</v>
      </c>
      <c r="S12" s="22">
        <v>0</v>
      </c>
      <c r="T12" s="22">
        <v>0</v>
      </c>
      <c r="U12" s="22">
        <v>0</v>
      </c>
      <c r="V12" s="21">
        <v>655</v>
      </c>
      <c r="W12" s="23">
        <v>4.4800000000000004</v>
      </c>
      <c r="X12" s="24"/>
      <c r="Y12" s="24"/>
    </row>
    <row r="13" spans="1:25" s="16" customFormat="1" ht="15.75" customHeight="1">
      <c r="A13" s="43"/>
      <c r="B13" s="41"/>
      <c r="C13" s="42"/>
      <c r="D13" s="42"/>
      <c r="E13" s="25"/>
      <c r="F13" s="20"/>
      <c r="G13" s="21"/>
      <c r="H13" s="21"/>
      <c r="I13" s="21"/>
      <c r="J13" s="21"/>
      <c r="K13" s="21"/>
      <c r="L13" s="21"/>
      <c r="M13" s="22"/>
      <c r="N13" s="22"/>
      <c r="O13" s="22"/>
      <c r="P13" s="22"/>
      <c r="Q13" s="22"/>
      <c r="R13" s="22"/>
      <c r="S13" s="22"/>
      <c r="T13" s="22"/>
      <c r="U13" s="22"/>
      <c r="V13" s="21"/>
      <c r="W13" s="23"/>
      <c r="X13" s="24"/>
      <c r="Y13" s="24"/>
    </row>
    <row r="14" spans="1:25" s="16" customFormat="1" ht="15.75" customHeight="1">
      <c r="A14" s="43">
        <f t="shared" si="0"/>
        <v>41760</v>
      </c>
      <c r="B14" s="41" t="str">
        <f>IF(TEXT(A12,"ggg")=TEXT(A14,"ggg"),"",TEXT(A14,"ggg"))</f>
        <v/>
      </c>
      <c r="C14" s="42" t="str">
        <f t="shared" si="1"/>
        <v>26</v>
      </c>
      <c r="D14" s="42" t="str">
        <f>IF(TEXT(A12,"ggg")=TEXT(A14,"ggg"),"","年")</f>
        <v/>
      </c>
      <c r="E14" s="25"/>
      <c r="F14" s="20">
        <v>13925</v>
      </c>
      <c r="G14" s="21">
        <v>0</v>
      </c>
      <c r="H14" s="21">
        <v>0</v>
      </c>
      <c r="I14" s="21">
        <v>0</v>
      </c>
      <c r="J14" s="21">
        <v>0</v>
      </c>
      <c r="K14" s="21">
        <v>0</v>
      </c>
      <c r="L14" s="21">
        <v>402</v>
      </c>
      <c r="M14" s="22">
        <v>189</v>
      </c>
      <c r="N14" s="22">
        <v>23</v>
      </c>
      <c r="O14" s="22">
        <v>7</v>
      </c>
      <c r="P14" s="22">
        <v>4</v>
      </c>
      <c r="Q14" s="22">
        <v>1</v>
      </c>
      <c r="R14" s="22">
        <v>0</v>
      </c>
      <c r="S14" s="22">
        <v>0</v>
      </c>
      <c r="T14" s="22">
        <v>0</v>
      </c>
      <c r="U14" s="22">
        <v>0</v>
      </c>
      <c r="V14" s="21">
        <v>626</v>
      </c>
      <c r="W14" s="23">
        <v>4.5</v>
      </c>
      <c r="X14" s="24"/>
      <c r="Y14" s="24"/>
    </row>
    <row r="15" spans="1:25" s="16" customFormat="1" ht="15.75" customHeight="1">
      <c r="A15" s="43">
        <f t="shared" si="0"/>
        <v>42125</v>
      </c>
      <c r="B15" s="41" t="str">
        <f t="shared" ref="B15:B24" si="2">IF(TEXT(A14,"ggg")=TEXT(A15,"ggg"),"",TEXT(A15,"ggg"))</f>
        <v/>
      </c>
      <c r="C15" s="42" t="str">
        <f t="shared" si="1"/>
        <v>27</v>
      </c>
      <c r="D15" s="42" t="str">
        <f t="shared" ref="D15:D24" si="3">IF(TEXT(A14,"ggg")=TEXT(A15,"ggg"),"","年")</f>
        <v/>
      </c>
      <c r="E15" s="25"/>
      <c r="F15" s="20">
        <v>13570</v>
      </c>
      <c r="G15" s="21">
        <v>0</v>
      </c>
      <c r="H15" s="21">
        <v>0</v>
      </c>
      <c r="I15" s="21">
        <v>0</v>
      </c>
      <c r="J15" s="21">
        <v>0</v>
      </c>
      <c r="K15" s="21">
        <v>0</v>
      </c>
      <c r="L15" s="21">
        <v>0</v>
      </c>
      <c r="M15" s="22">
        <v>445</v>
      </c>
      <c r="N15" s="22">
        <v>176</v>
      </c>
      <c r="O15" s="22">
        <v>11</v>
      </c>
      <c r="P15" s="22">
        <v>6</v>
      </c>
      <c r="Q15" s="22">
        <v>0</v>
      </c>
      <c r="R15" s="22">
        <v>2</v>
      </c>
      <c r="S15" s="22">
        <v>0</v>
      </c>
      <c r="T15" s="22">
        <v>0</v>
      </c>
      <c r="U15" s="22">
        <v>0</v>
      </c>
      <c r="V15" s="21">
        <v>640</v>
      </c>
      <c r="W15" s="23">
        <v>4.72</v>
      </c>
      <c r="X15" s="24"/>
      <c r="Y15" s="24"/>
    </row>
    <row r="16" spans="1:25" s="16" customFormat="1" ht="15.75" customHeight="1">
      <c r="A16" s="43">
        <f t="shared" si="0"/>
        <v>42491</v>
      </c>
      <c r="B16" s="41" t="str">
        <f t="shared" si="2"/>
        <v/>
      </c>
      <c r="C16" s="42" t="str">
        <f t="shared" si="1"/>
        <v>28</v>
      </c>
      <c r="D16" s="42" t="str">
        <f t="shared" si="3"/>
        <v/>
      </c>
      <c r="E16" s="25"/>
      <c r="F16" s="20">
        <v>13260</v>
      </c>
      <c r="G16" s="21">
        <v>0</v>
      </c>
      <c r="H16" s="21">
        <v>0</v>
      </c>
      <c r="I16" s="21">
        <v>0</v>
      </c>
      <c r="J16" s="21">
        <v>0</v>
      </c>
      <c r="K16" s="21">
        <v>0</v>
      </c>
      <c r="L16" s="21">
        <v>0</v>
      </c>
      <c r="M16" s="22">
        <v>0</v>
      </c>
      <c r="N16" s="22">
        <v>416</v>
      </c>
      <c r="O16" s="22">
        <v>172</v>
      </c>
      <c r="P16" s="22">
        <v>12</v>
      </c>
      <c r="Q16" s="22">
        <v>3</v>
      </c>
      <c r="R16" s="22">
        <v>1</v>
      </c>
      <c r="S16" s="22">
        <v>0</v>
      </c>
      <c r="T16" s="22">
        <v>0</v>
      </c>
      <c r="U16" s="22">
        <v>0</v>
      </c>
      <c r="V16" s="21">
        <v>604</v>
      </c>
      <c r="W16" s="23">
        <v>4.5599999999999996</v>
      </c>
      <c r="X16" s="24"/>
      <c r="Y16" s="24"/>
    </row>
    <row r="17" spans="1:25" s="16" customFormat="1" ht="15.75" customHeight="1">
      <c r="A17" s="43">
        <f t="shared" si="0"/>
        <v>42856</v>
      </c>
      <c r="B17" s="41" t="str">
        <f t="shared" si="2"/>
        <v/>
      </c>
      <c r="C17" s="42" t="str">
        <f t="shared" si="1"/>
        <v>29</v>
      </c>
      <c r="D17" s="42" t="str">
        <f t="shared" si="3"/>
        <v/>
      </c>
      <c r="E17" s="25"/>
      <c r="F17" s="20">
        <v>12760</v>
      </c>
      <c r="G17" s="21">
        <v>0</v>
      </c>
      <c r="H17" s="21">
        <v>0</v>
      </c>
      <c r="I17" s="21">
        <v>0</v>
      </c>
      <c r="J17" s="21">
        <v>0</v>
      </c>
      <c r="K17" s="21">
        <v>0</v>
      </c>
      <c r="L17" s="21">
        <v>0</v>
      </c>
      <c r="M17" s="22">
        <v>0</v>
      </c>
      <c r="N17" s="22">
        <v>0</v>
      </c>
      <c r="O17" s="22">
        <v>367</v>
      </c>
      <c r="P17" s="22">
        <v>149</v>
      </c>
      <c r="Q17" s="22">
        <v>13</v>
      </c>
      <c r="R17" s="22">
        <v>5</v>
      </c>
      <c r="S17" s="22">
        <v>3</v>
      </c>
      <c r="T17" s="22">
        <v>1</v>
      </c>
      <c r="U17" s="22">
        <v>0</v>
      </c>
      <c r="V17" s="21">
        <v>538</v>
      </c>
      <c r="W17" s="23">
        <v>4.22</v>
      </c>
      <c r="X17" s="24"/>
      <c r="Y17" s="24"/>
    </row>
    <row r="18" spans="1:25" s="16" customFormat="1" ht="15.75" customHeight="1">
      <c r="A18" s="43">
        <f>DATE(YEAR(A20)-1,5,1)</f>
        <v>43221</v>
      </c>
      <c r="B18" s="41" t="str">
        <f t="shared" si="2"/>
        <v/>
      </c>
      <c r="C18" s="42" t="str">
        <f t="shared" si="1"/>
        <v>30</v>
      </c>
      <c r="D18" s="42" t="str">
        <f t="shared" si="3"/>
        <v/>
      </c>
      <c r="E18" s="25"/>
      <c r="F18" s="20">
        <v>12299</v>
      </c>
      <c r="G18" s="21">
        <v>0</v>
      </c>
      <c r="H18" s="21">
        <v>0</v>
      </c>
      <c r="I18" s="21">
        <v>0</v>
      </c>
      <c r="J18" s="21">
        <v>0</v>
      </c>
      <c r="K18" s="21">
        <v>0</v>
      </c>
      <c r="L18" s="21">
        <v>0</v>
      </c>
      <c r="M18" s="22">
        <v>0</v>
      </c>
      <c r="N18" s="22">
        <v>0</v>
      </c>
      <c r="O18" s="22">
        <v>0</v>
      </c>
      <c r="P18" s="22">
        <v>361</v>
      </c>
      <c r="Q18" s="22">
        <v>145</v>
      </c>
      <c r="R18" s="22">
        <v>11</v>
      </c>
      <c r="S18" s="22">
        <v>1</v>
      </c>
      <c r="T18" s="22">
        <v>1</v>
      </c>
      <c r="U18" s="22">
        <v>0</v>
      </c>
      <c r="V18" s="21">
        <v>519</v>
      </c>
      <c r="W18" s="23">
        <v>4.22</v>
      </c>
      <c r="X18" s="24"/>
      <c r="Y18" s="24"/>
    </row>
    <row r="19" spans="1:25" s="16" customFormat="1" ht="15.75" customHeight="1">
      <c r="A19" s="43"/>
      <c r="B19" s="41"/>
      <c r="C19" s="42"/>
      <c r="D19" s="42"/>
      <c r="E19" s="25"/>
      <c r="F19" s="20"/>
      <c r="G19" s="21"/>
      <c r="H19" s="21"/>
      <c r="I19" s="21"/>
      <c r="J19" s="21"/>
      <c r="K19" s="21"/>
      <c r="L19" s="21"/>
      <c r="M19" s="22"/>
      <c r="N19" s="22"/>
      <c r="O19" s="22"/>
      <c r="P19" s="22"/>
      <c r="Q19" s="22"/>
      <c r="R19" s="22"/>
      <c r="S19" s="22"/>
      <c r="T19" s="22"/>
      <c r="U19" s="22"/>
      <c r="V19" s="21"/>
      <c r="W19" s="23"/>
      <c r="X19" s="24"/>
      <c r="Y19" s="24"/>
    </row>
    <row r="20" spans="1:25" s="16" customFormat="1" ht="15.75" customHeight="1">
      <c r="A20" s="43">
        <f t="shared" si="0"/>
        <v>43586</v>
      </c>
      <c r="B20" s="41" t="str">
        <f>IF(TEXT(A18,"ggg")=TEXT(A20,"ggg"),"",TEXT(A20,"ggg"))</f>
        <v>令和</v>
      </c>
      <c r="C20" s="42" t="str">
        <f t="shared" si="1"/>
        <v>元</v>
      </c>
      <c r="D20" s="42" t="str">
        <f>IF(TEXT(A18,"ggg")=TEXT(A20,"ggg"),"","年")</f>
        <v>年</v>
      </c>
      <c r="E20" s="25"/>
      <c r="F20" s="20">
        <v>11640</v>
      </c>
      <c r="G20" s="21">
        <v>0</v>
      </c>
      <c r="H20" s="21">
        <v>0</v>
      </c>
      <c r="I20" s="21">
        <v>0</v>
      </c>
      <c r="J20" s="21">
        <v>0</v>
      </c>
      <c r="K20" s="21">
        <v>0</v>
      </c>
      <c r="L20" s="21">
        <v>0</v>
      </c>
      <c r="M20" s="22">
        <v>0</v>
      </c>
      <c r="N20" s="22">
        <v>0</v>
      </c>
      <c r="O20" s="22">
        <v>0</v>
      </c>
      <c r="P20" s="22">
        <v>0</v>
      </c>
      <c r="Q20" s="22">
        <v>283</v>
      </c>
      <c r="R20" s="22">
        <v>161</v>
      </c>
      <c r="S20" s="22">
        <v>10</v>
      </c>
      <c r="T20" s="22">
        <v>2</v>
      </c>
      <c r="U20" s="22">
        <v>5</v>
      </c>
      <c r="V20" s="21">
        <v>461</v>
      </c>
      <c r="W20" s="23">
        <v>3.96</v>
      </c>
      <c r="X20" s="24"/>
      <c r="Y20" s="24"/>
    </row>
    <row r="21" spans="1:25" s="16" customFormat="1" ht="15.75" customHeight="1">
      <c r="A21" s="43">
        <f t="shared" si="0"/>
        <v>43952</v>
      </c>
      <c r="B21" s="41" t="str">
        <f t="shared" si="2"/>
        <v/>
      </c>
      <c r="C21" s="42" t="str">
        <f t="shared" si="1"/>
        <v>2</v>
      </c>
      <c r="D21" s="42" t="str">
        <f t="shared" si="3"/>
        <v/>
      </c>
      <c r="E21" s="25"/>
      <c r="F21" s="20">
        <v>11195</v>
      </c>
      <c r="G21" s="21">
        <v>0</v>
      </c>
      <c r="H21" s="21">
        <v>0</v>
      </c>
      <c r="I21" s="21">
        <v>0</v>
      </c>
      <c r="J21" s="21">
        <v>0</v>
      </c>
      <c r="K21" s="21">
        <v>0</v>
      </c>
      <c r="L21" s="21">
        <v>0</v>
      </c>
      <c r="M21" s="22">
        <v>0</v>
      </c>
      <c r="N21" s="22">
        <v>0</v>
      </c>
      <c r="O21" s="22">
        <v>0</v>
      </c>
      <c r="P21" s="22">
        <v>0</v>
      </c>
      <c r="Q21" s="22">
        <v>0</v>
      </c>
      <c r="R21" s="22">
        <v>310</v>
      </c>
      <c r="S21" s="22">
        <v>124</v>
      </c>
      <c r="T21" s="22">
        <v>10</v>
      </c>
      <c r="U21" s="22">
        <v>2</v>
      </c>
      <c r="V21" s="21">
        <v>446</v>
      </c>
      <c r="W21" s="23">
        <v>3.98</v>
      </c>
      <c r="X21" s="24"/>
      <c r="Y21" s="24"/>
    </row>
    <row r="22" spans="1:25" s="16" customFormat="1" ht="15.75" customHeight="1">
      <c r="A22" s="43">
        <f t="shared" si="0"/>
        <v>44317</v>
      </c>
      <c r="B22" s="41" t="str">
        <f t="shared" si="2"/>
        <v/>
      </c>
      <c r="C22" s="42" t="str">
        <f t="shared" si="1"/>
        <v>3</v>
      </c>
      <c r="D22" s="42" t="str">
        <f t="shared" si="3"/>
        <v/>
      </c>
      <c r="E22" s="25"/>
      <c r="F22" s="20">
        <v>10830</v>
      </c>
      <c r="G22" s="21">
        <v>0</v>
      </c>
      <c r="H22" s="21">
        <v>0</v>
      </c>
      <c r="I22" s="21">
        <v>0</v>
      </c>
      <c r="J22" s="21">
        <v>0</v>
      </c>
      <c r="K22" s="21">
        <v>0</v>
      </c>
      <c r="L22" s="21">
        <v>0</v>
      </c>
      <c r="M22" s="22">
        <v>0</v>
      </c>
      <c r="N22" s="22">
        <v>0</v>
      </c>
      <c r="O22" s="22">
        <v>0</v>
      </c>
      <c r="P22" s="22">
        <v>0</v>
      </c>
      <c r="Q22" s="22">
        <v>0</v>
      </c>
      <c r="R22" s="22">
        <v>0</v>
      </c>
      <c r="S22" s="22">
        <v>231</v>
      </c>
      <c r="T22" s="22">
        <v>105</v>
      </c>
      <c r="U22" s="22">
        <v>11</v>
      </c>
      <c r="V22" s="21">
        <v>347</v>
      </c>
      <c r="W22" s="23">
        <v>3.2</v>
      </c>
      <c r="X22" s="24"/>
      <c r="Y22" s="24"/>
    </row>
    <row r="23" spans="1:25" s="16" customFormat="1" ht="15.75" customHeight="1">
      <c r="A23" s="43">
        <f t="shared" si="0"/>
        <v>44682</v>
      </c>
      <c r="B23" s="41" t="str">
        <f t="shared" si="2"/>
        <v/>
      </c>
      <c r="C23" s="42" t="str">
        <f t="shared" si="1"/>
        <v>4</v>
      </c>
      <c r="D23" s="42" t="str">
        <f t="shared" si="3"/>
        <v/>
      </c>
      <c r="E23" s="25"/>
      <c r="F23" s="20">
        <v>10636</v>
      </c>
      <c r="G23" s="21">
        <v>0</v>
      </c>
      <c r="H23" s="21">
        <v>0</v>
      </c>
      <c r="I23" s="21">
        <v>0</v>
      </c>
      <c r="J23" s="21">
        <v>0</v>
      </c>
      <c r="K23" s="21">
        <v>0</v>
      </c>
      <c r="L23" s="21">
        <v>0</v>
      </c>
      <c r="M23" s="22">
        <v>0</v>
      </c>
      <c r="N23" s="22">
        <v>0</v>
      </c>
      <c r="O23" s="22">
        <v>0</v>
      </c>
      <c r="P23" s="22">
        <v>0</v>
      </c>
      <c r="Q23" s="22">
        <v>0</v>
      </c>
      <c r="R23" s="22">
        <v>0</v>
      </c>
      <c r="S23" s="22">
        <v>0</v>
      </c>
      <c r="T23" s="22">
        <v>236</v>
      </c>
      <c r="U23" s="22">
        <v>109</v>
      </c>
      <c r="V23" s="21">
        <v>345</v>
      </c>
      <c r="W23" s="27">
        <v>3.24</v>
      </c>
      <c r="X23" s="24"/>
      <c r="Y23" s="24"/>
    </row>
    <row r="24" spans="1:25" s="16" customFormat="1" ht="15.75" customHeight="1">
      <c r="A24" s="40">
        <v>45047</v>
      </c>
      <c r="B24" s="41" t="str">
        <f t="shared" si="2"/>
        <v/>
      </c>
      <c r="C24" s="42" t="str">
        <f t="shared" si="1"/>
        <v>5</v>
      </c>
      <c r="D24" s="42" t="str">
        <f t="shared" si="3"/>
        <v/>
      </c>
      <c r="E24" s="25"/>
      <c r="F24" s="28">
        <v>10211</v>
      </c>
      <c r="G24" s="21">
        <v>0</v>
      </c>
      <c r="H24" s="21">
        <v>0</v>
      </c>
      <c r="I24" s="21">
        <v>0</v>
      </c>
      <c r="J24" s="21">
        <v>0</v>
      </c>
      <c r="K24" s="21">
        <v>0</v>
      </c>
      <c r="L24" s="21">
        <v>0</v>
      </c>
      <c r="M24" s="22">
        <v>0</v>
      </c>
      <c r="N24" s="22">
        <v>0</v>
      </c>
      <c r="O24" s="22">
        <v>0</v>
      </c>
      <c r="P24" s="22">
        <v>0</v>
      </c>
      <c r="Q24" s="22">
        <v>0</v>
      </c>
      <c r="R24" s="22">
        <v>0</v>
      </c>
      <c r="S24" s="22">
        <v>0</v>
      </c>
      <c r="T24" s="22">
        <v>0</v>
      </c>
      <c r="U24" s="22">
        <v>257</v>
      </c>
      <c r="V24" s="21">
        <v>257</v>
      </c>
      <c r="W24" s="23">
        <v>2.52</v>
      </c>
      <c r="X24" s="24"/>
      <c r="Y24" s="24"/>
    </row>
    <row r="25" spans="1:25" s="32" customFormat="1" ht="5.0999999999999996" customHeight="1">
      <c r="A25" s="29"/>
      <c r="B25" s="29"/>
      <c r="C25" s="29"/>
      <c r="D25" s="29"/>
      <c r="E25" s="29"/>
      <c r="F25" s="30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24"/>
      <c r="Y25" s="24"/>
    </row>
    <row r="26" spans="1:25" s="32" customFormat="1" ht="5.0999999999999996" customHeight="1">
      <c r="M26" s="33"/>
      <c r="N26" s="33"/>
      <c r="O26" s="33"/>
      <c r="P26" s="33"/>
      <c r="Q26" s="33"/>
      <c r="R26" s="33"/>
      <c r="S26" s="33"/>
      <c r="T26" s="33"/>
      <c r="U26" s="33"/>
      <c r="W26" s="33"/>
    </row>
    <row r="27" spans="1:25" s="36" customFormat="1" ht="11.25" customHeight="1">
      <c r="A27" s="39" t="s">
        <v>8</v>
      </c>
      <c r="B27" s="34"/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5"/>
      <c r="N27" s="35"/>
      <c r="O27" s="35"/>
      <c r="P27" s="35"/>
      <c r="Q27" s="35"/>
      <c r="R27" s="35"/>
      <c r="S27" s="35"/>
      <c r="T27" s="35"/>
      <c r="U27" s="35"/>
      <c r="W27" s="35"/>
    </row>
    <row r="28" spans="1:25"/>
    <row r="29" spans="1:25"/>
    <row r="30" spans="1:25"/>
    <row r="31" spans="1:25"/>
    <row r="32" spans="1:25"/>
    <row r="33"/>
    <row r="34"/>
    <row r="35"/>
    <row r="36"/>
    <row r="37"/>
    <row r="38"/>
    <row r="39"/>
    <row r="40"/>
    <row r="41"/>
    <row r="42"/>
    <row r="43"/>
    <row r="44"/>
    <row r="45"/>
    <row r="46"/>
    <row r="47"/>
    <row r="48"/>
    <row r="49"/>
    <row r="50"/>
    <row r="51"/>
    <row r="52"/>
    <row r="53"/>
    <row r="54"/>
    <row r="55"/>
    <row r="56"/>
    <row r="57"/>
    <row r="58"/>
    <row r="59"/>
    <row r="60"/>
    <row r="61"/>
  </sheetData>
  <dataConsolidate/>
  <mergeCells count="5">
    <mergeCell ref="A2:W2"/>
    <mergeCell ref="G5:V5"/>
    <mergeCell ref="B5:F5"/>
    <mergeCell ref="W5:W6"/>
    <mergeCell ref="B6:D6"/>
  </mergeCells>
  <phoneticPr fontId="32"/>
  <pageMargins left="0.75" right="0.75" top="1" bottom="1" header="0.51200000000000001" footer="0.51200000000000001"/>
  <pageSetup paperSize="9" scale="8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23-00-42</vt:lpstr>
      <vt:lpstr>'23-00-42'!Print_Area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2024-07-04T02:28:49Z</dcterms:created>
  <dcterms:modified xsi:type="dcterms:W3CDTF">2024-07-04T02:28:52Z</dcterms:modified>
  <cp:category/>
</cp:coreProperties>
</file>