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8000/WorkingDocLib/40　検定班/大分類04、12、14、15、21、24、27、28　技能検定/技能検定実施/技能検定実施原議（2025年度）/技能検定実施状況/R06年度e-stat掲載（第28表まで公開）/"/>
    </mc:Choice>
  </mc:AlternateContent>
  <xr:revisionPtr revIDLastSave="44" documentId="11_AD4D066CA252ABDACC10482231D5E1B873EEDF61" xr6:coauthVersionLast="47" xr6:coauthVersionMax="47" xr10:uidLastSave="{3C2703A3-AD43-4A6F-9B14-314CF272D396}"/>
  <bookViews>
    <workbookView xWindow="2325" yWindow="1290" windowWidth="21600" windowHeight="13605" xr2:uid="{00000000-000D-0000-FFFF-FFFF00000000}"/>
  </bookViews>
  <sheets>
    <sheet name="全体推移（第1表）" sheetId="3" r:id="rId1"/>
  </sheets>
  <externalReferences>
    <externalReference r:id="rId2"/>
    <externalReference r:id="rId3"/>
    <externalReference r:id="rId4"/>
  </externalReferences>
  <definedNames>
    <definedName name="_xlnm._FilterDatabase" localSheetId="0" hidden="1">'全体推移（第1表）'!$A$3:$BZ$36</definedName>
    <definedName name="政令順" localSheetId="0">#REF!</definedName>
    <definedName name="政令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U36" i="3" l="1"/>
  <c r="BT36" i="3"/>
  <c r="BS36" i="3"/>
  <c r="BM36" i="3"/>
  <c r="BL36" i="3"/>
  <c r="BK36" i="3"/>
  <c r="CD35" i="3"/>
  <c r="CD36" i="3" s="1"/>
  <c r="BY35" i="3"/>
  <c r="BY36" i="3" s="1"/>
  <c r="BW35" i="3"/>
  <c r="BW36" i="3" s="1"/>
  <c r="BU35" i="3"/>
  <c r="BR35" i="3"/>
  <c r="BR36" i="3" s="1"/>
  <c r="AX35" i="3"/>
  <c r="AX36" i="3" s="1"/>
  <c r="AW35" i="3"/>
  <c r="AW36" i="3" s="1"/>
  <c r="AV35" i="3"/>
  <c r="AV36" i="3" s="1"/>
  <c r="AU35" i="3"/>
  <c r="AU36" i="3" s="1"/>
  <c r="AP35" i="3"/>
  <c r="AP36" i="3" s="1"/>
  <c r="AO35" i="3"/>
  <c r="AO36" i="3" s="1"/>
  <c r="AN35" i="3"/>
  <c r="AN36" i="3" s="1"/>
  <c r="AM35" i="3"/>
  <c r="AM36" i="3" s="1"/>
  <c r="AL35" i="3"/>
  <c r="AL36" i="3" s="1"/>
  <c r="AK35" i="3"/>
  <c r="AK36" i="3" s="1"/>
  <c r="AJ35" i="3"/>
  <c r="AJ36" i="3" s="1"/>
  <c r="AI35" i="3"/>
  <c r="AI36" i="3" s="1"/>
  <c r="AH35" i="3"/>
  <c r="AH36" i="3" s="1"/>
  <c r="AG35" i="3"/>
  <c r="AG36" i="3" s="1"/>
  <c r="AF35" i="3"/>
  <c r="AF36" i="3" s="1"/>
  <c r="AE35" i="3"/>
  <c r="AE36" i="3" s="1"/>
  <c r="AD35" i="3"/>
  <c r="AD36" i="3" s="1"/>
  <c r="AC35" i="3"/>
  <c r="AC36" i="3" s="1"/>
  <c r="AB35" i="3"/>
  <c r="AB36" i="3" s="1"/>
  <c r="AA35" i="3"/>
  <c r="AA36" i="3" s="1"/>
  <c r="Z35" i="3"/>
  <c r="Z36" i="3" s="1"/>
  <c r="Y35" i="3"/>
  <c r="Y36" i="3" s="1"/>
  <c r="T35" i="3"/>
  <c r="T36" i="3" s="1"/>
  <c r="S35" i="3"/>
  <c r="S36" i="3" s="1"/>
  <c r="R35" i="3"/>
  <c r="R36" i="3" s="1"/>
  <c r="Q35" i="3"/>
  <c r="Q36" i="3" s="1"/>
  <c r="P35" i="3"/>
  <c r="P36" i="3" s="1"/>
  <c r="O35" i="3"/>
  <c r="O36" i="3" s="1"/>
  <c r="N35" i="3"/>
  <c r="N36" i="3" s="1"/>
  <c r="M35" i="3"/>
  <c r="M36" i="3" s="1"/>
  <c r="L35" i="3"/>
  <c r="L36" i="3" s="1"/>
  <c r="K35" i="3"/>
  <c r="K36" i="3" s="1"/>
  <c r="J35" i="3"/>
  <c r="J36" i="3" s="1"/>
  <c r="I35" i="3"/>
  <c r="I36" i="3" s="1"/>
  <c r="H35" i="3"/>
  <c r="H36" i="3" s="1"/>
  <c r="G35" i="3"/>
  <c r="G36" i="3" s="1"/>
  <c r="F35" i="3"/>
  <c r="F36" i="3" s="1"/>
  <c r="E35" i="3"/>
  <c r="E36" i="3" s="1"/>
  <c r="D35" i="3"/>
  <c r="D36" i="3" s="1"/>
  <c r="C35" i="3"/>
  <c r="C36" i="3" s="1"/>
  <c r="CD34" i="3"/>
  <c r="BY34" i="3"/>
  <c r="BW34" i="3"/>
  <c r="BU34" i="3"/>
  <c r="BR34" i="3"/>
  <c r="AX34" i="3"/>
  <c r="AW34" i="3"/>
  <c r="AV34" i="3"/>
  <c r="AU34" i="3"/>
  <c r="AP34" i="3"/>
  <c r="AO34" i="3"/>
  <c r="AN34" i="3"/>
  <c r="AM34" i="3"/>
  <c r="AL34" i="3"/>
  <c r="AK34" i="3"/>
  <c r="AJ34" i="3"/>
  <c r="AI34" i="3"/>
  <c r="AH34" i="3"/>
  <c r="AG34" i="3"/>
  <c r="AF34" i="3"/>
  <c r="AE34" i="3"/>
  <c r="AD34" i="3"/>
  <c r="AC34" i="3"/>
  <c r="AB34" i="3"/>
  <c r="AA34" i="3"/>
  <c r="Z34" i="3"/>
  <c r="Y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CD33" i="3"/>
  <c r="BY33" i="3"/>
  <c r="BW33" i="3"/>
  <c r="BV33" i="3"/>
  <c r="BU33" i="3"/>
  <c r="BT33" i="3"/>
  <c r="BS33" i="3"/>
  <c r="BR33" i="3"/>
  <c r="BM33" i="3"/>
  <c r="BL33" i="3"/>
  <c r="BK33" i="3"/>
  <c r="AX33" i="3"/>
  <c r="AW33" i="3"/>
  <c r="AV33" i="3"/>
  <c r="AU33" i="3"/>
  <c r="AP33" i="3"/>
  <c r="AO33" i="3"/>
  <c r="AN33" i="3"/>
  <c r="AM33" i="3"/>
  <c r="AL33" i="3"/>
  <c r="AK33" i="3"/>
  <c r="AJ33" i="3"/>
  <c r="AI33" i="3"/>
  <c r="AH33" i="3"/>
  <c r="AG33" i="3"/>
  <c r="AF33" i="3"/>
  <c r="AE33" i="3"/>
  <c r="AD33" i="3"/>
  <c r="AC33" i="3"/>
  <c r="AB33" i="3"/>
  <c r="AA33" i="3"/>
  <c r="CE32" i="3"/>
  <c r="CD32" i="3"/>
  <c r="BX32" i="3"/>
  <c r="BX35" i="3" s="1"/>
  <c r="CD31" i="3"/>
  <c r="BX31" i="3"/>
  <c r="CE31" i="3" s="1"/>
  <c r="BY30" i="3"/>
  <c r="BW30" i="3"/>
  <c r="BU30" i="3"/>
  <c r="CD29" i="3"/>
  <c r="BX29" i="3"/>
  <c r="BX30" i="3" s="1"/>
  <c r="BV29" i="3"/>
  <c r="BV30" i="3" s="1"/>
  <c r="CD28" i="3"/>
  <c r="CD30" i="3" s="1"/>
  <c r="BX28" i="3"/>
  <c r="CD27" i="3"/>
  <c r="BU27" i="3"/>
  <c r="BS27" i="3"/>
  <c r="BR27" i="3"/>
  <c r="BM27" i="3"/>
  <c r="BL27" i="3"/>
  <c r="BK27" i="3"/>
  <c r="AX27" i="3"/>
  <c r="AW27" i="3"/>
  <c r="AV27" i="3"/>
  <c r="AU27" i="3"/>
  <c r="AP27" i="3"/>
  <c r="AO27" i="3"/>
  <c r="CD26" i="3"/>
  <c r="BT26" i="3"/>
  <c r="CE26" i="3" s="1"/>
  <c r="CE27" i="3" s="1"/>
  <c r="CD25" i="3"/>
  <c r="BT25" i="3"/>
  <c r="CE25" i="3" s="1"/>
  <c r="CD24" i="3"/>
  <c r="BU24" i="3"/>
  <c r="BT24" i="3"/>
  <c r="BS24" i="3"/>
  <c r="BR24" i="3"/>
  <c r="BM24" i="3"/>
  <c r="BL24" i="3"/>
  <c r="BK24" i="3"/>
  <c r="AX24" i="3"/>
  <c r="AW24" i="3"/>
  <c r="AV24" i="3"/>
  <c r="AU24" i="3"/>
  <c r="AP24" i="3"/>
  <c r="CE23" i="3"/>
  <c r="CE24" i="3" s="1"/>
  <c r="CD23" i="3"/>
  <c r="CE22" i="3"/>
  <c r="CD22" i="3"/>
  <c r="CD21" i="3"/>
  <c r="BY21" i="3"/>
  <c r="BW21" i="3"/>
  <c r="BU21" i="3"/>
  <c r="CE20" i="3"/>
  <c r="CD20" i="3"/>
  <c r="BX20" i="3"/>
  <c r="BX21" i="3" s="1"/>
  <c r="CD19" i="3"/>
  <c r="BX19" i="3"/>
  <c r="BV19" i="3"/>
  <c r="BV34" i="3" s="1"/>
  <c r="BY18" i="3"/>
  <c r="BX18" i="3"/>
  <c r="BW18" i="3"/>
  <c r="BV18" i="3"/>
  <c r="BU18" i="3"/>
  <c r="BT18" i="3"/>
  <c r="BS18" i="3"/>
  <c r="BR18" i="3"/>
  <c r="BM18" i="3"/>
  <c r="BL18" i="3"/>
  <c r="BK18" i="3"/>
  <c r="AX18" i="3"/>
  <c r="AW18" i="3"/>
  <c r="AV18" i="3"/>
  <c r="AU18" i="3"/>
  <c r="AP18" i="3"/>
  <c r="AO18" i="3"/>
  <c r="CD17" i="3"/>
  <c r="CE17" i="3" s="1"/>
  <c r="CE18" i="3" s="1"/>
  <c r="BX17" i="3"/>
  <c r="CD16" i="3"/>
  <c r="CE16" i="3" s="1"/>
  <c r="BX16" i="3"/>
  <c r="BY15" i="3"/>
  <c r="BX15" i="3"/>
  <c r="BW15" i="3"/>
  <c r="CD14" i="3"/>
  <c r="CD15" i="3" s="1"/>
  <c r="BX14" i="3"/>
  <c r="CE13" i="3"/>
  <c r="CD13" i="3"/>
  <c r="BX13" i="3"/>
  <c r="BY12" i="3"/>
  <c r="BX12" i="3"/>
  <c r="BW12" i="3"/>
  <c r="BV12" i="3"/>
  <c r="BU12" i="3"/>
  <c r="BT12" i="3"/>
  <c r="BS12" i="3"/>
  <c r="BR12" i="3"/>
  <c r="BM12" i="3"/>
  <c r="BL12" i="3"/>
  <c r="BK12" i="3"/>
  <c r="AX12" i="3"/>
  <c r="AW12" i="3"/>
  <c r="AV12" i="3"/>
  <c r="AU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CE11" i="3"/>
  <c r="CE12" i="3" s="1"/>
  <c r="CD11" i="3"/>
  <c r="CD12" i="3" s="1"/>
  <c r="BX11" i="3"/>
  <c r="CD10" i="3"/>
  <c r="BX10" i="3"/>
  <c r="CE10" i="3" s="1"/>
  <c r="BY9" i="3"/>
  <c r="BW9" i="3"/>
  <c r="BV9" i="3"/>
  <c r="BU9" i="3"/>
  <c r="BT9" i="3"/>
  <c r="BS9" i="3"/>
  <c r="BR9" i="3"/>
  <c r="BM9" i="3"/>
  <c r="BL9" i="3"/>
  <c r="BK9" i="3"/>
  <c r="AX9" i="3"/>
  <c r="AW9" i="3"/>
  <c r="AV9" i="3"/>
  <c r="AU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CE8" i="3"/>
  <c r="BX8" i="3"/>
  <c r="BX9" i="3" s="1"/>
  <c r="CD7" i="3"/>
  <c r="CE7" i="3" s="1"/>
  <c r="CE9" i="3" s="1"/>
  <c r="BX7" i="3"/>
  <c r="BY6" i="3"/>
  <c r="BW6" i="3"/>
  <c r="BV6" i="3"/>
  <c r="BU6" i="3"/>
  <c r="BT6" i="3"/>
  <c r="BS6" i="3"/>
  <c r="BR6" i="3"/>
  <c r="BM6" i="3"/>
  <c r="BL6" i="3"/>
  <c r="BK6" i="3"/>
  <c r="AX6" i="3"/>
  <c r="AW6" i="3"/>
  <c r="AV6" i="3"/>
  <c r="AU6" i="3"/>
  <c r="AP6" i="3"/>
  <c r="AO6" i="3"/>
  <c r="AN6" i="3"/>
  <c r="AM6" i="3"/>
  <c r="AL6" i="3"/>
  <c r="AK6" i="3"/>
  <c r="AJ6" i="3"/>
  <c r="CE5" i="3"/>
  <c r="CD5" i="3"/>
  <c r="CD6" i="3" s="1"/>
  <c r="BX5" i="3"/>
  <c r="CD4" i="3"/>
  <c r="BX4" i="3"/>
  <c r="BX6" i="3" s="1"/>
  <c r="BX36" i="3" l="1"/>
  <c r="CE33" i="3"/>
  <c r="CE34" i="3"/>
  <c r="CD18" i="3"/>
  <c r="BX33" i="3"/>
  <c r="BX34" i="3"/>
  <c r="CD9" i="3"/>
  <c r="CE28" i="3"/>
  <c r="CE14" i="3"/>
  <c r="CE15" i="3" s="1"/>
  <c r="BT27" i="3"/>
  <c r="CE35" i="3"/>
  <c r="BV21" i="3"/>
  <c r="CE4" i="3"/>
  <c r="CE6" i="3" s="1"/>
  <c r="CE19" i="3"/>
  <c r="CE21" i="3" s="1"/>
  <c r="CE29" i="3"/>
  <c r="CE30" i="3" s="1"/>
  <c r="BV35" i="3"/>
  <c r="BV36" i="3" s="1"/>
  <c r="CE36" i="3" l="1"/>
</calcChain>
</file>

<file path=xl/sharedStrings.xml><?xml version="1.0" encoding="utf-8"?>
<sst xmlns="http://schemas.openxmlformats.org/spreadsheetml/2006/main" count="561" uniqueCount="95">
  <si>
    <t>１．実施状況の推移</t>
  </si>
  <si>
    <t xml:space="preserve">  第１表　等級別　受検申請者数、合格者数及び合格率の推移</t>
    <phoneticPr fontId="5"/>
  </si>
  <si>
    <t>区　分</t>
  </si>
  <si>
    <t>昭和
34年度</t>
    <phoneticPr fontId="5"/>
  </si>
  <si>
    <t>35年度</t>
  </si>
  <si>
    <t>36年度</t>
  </si>
  <si>
    <t>37年度</t>
  </si>
  <si>
    <t>38年度</t>
  </si>
  <si>
    <t>39年度</t>
  </si>
  <si>
    <t>40年度</t>
  </si>
  <si>
    <t>41年度</t>
  </si>
  <si>
    <t>42年度</t>
  </si>
  <si>
    <t>43年度</t>
  </si>
  <si>
    <t>44年度</t>
  </si>
  <si>
    <t>45年度</t>
  </si>
  <si>
    <t>46年度</t>
  </si>
  <si>
    <t>47年度</t>
  </si>
  <si>
    <t>48年度</t>
  </si>
  <si>
    <t>49年度</t>
  </si>
  <si>
    <t>50年度</t>
  </si>
  <si>
    <t>51年度</t>
  </si>
  <si>
    <t>区　分</t>
    <rPh sb="0" eb="1">
      <t>ク</t>
    </rPh>
    <rPh sb="2" eb="3">
      <t>ブン</t>
    </rPh>
    <phoneticPr fontId="5"/>
  </si>
  <si>
    <t>52年度</t>
  </si>
  <si>
    <t>53年度</t>
  </si>
  <si>
    <t>54年度</t>
  </si>
  <si>
    <t>55年度</t>
  </si>
  <si>
    <t>56年度</t>
  </si>
  <si>
    <t>57年度</t>
  </si>
  <si>
    <t>58年度</t>
  </si>
  <si>
    <t>59年度</t>
  </si>
  <si>
    <t>60年度</t>
  </si>
  <si>
    <t>61年度</t>
  </si>
  <si>
    <t>62年度</t>
  </si>
  <si>
    <t>63年度</t>
  </si>
  <si>
    <t>平成　　　元 年度</t>
  </si>
  <si>
    <t>２年度</t>
  </si>
  <si>
    <t>３年度</t>
  </si>
  <si>
    <t>４年度</t>
  </si>
  <si>
    <t>５年度</t>
  </si>
  <si>
    <t>６年度</t>
  </si>
  <si>
    <t>７年度</t>
  </si>
  <si>
    <t>８年度</t>
    <phoneticPr fontId="5"/>
  </si>
  <si>
    <t>９年度</t>
    <rPh sb="1" eb="3">
      <t>ネンド</t>
    </rPh>
    <phoneticPr fontId="5"/>
  </si>
  <si>
    <t>10年度</t>
    <rPh sb="2" eb="4">
      <t>ネンド</t>
    </rPh>
    <phoneticPr fontId="5"/>
  </si>
  <si>
    <t>11年度</t>
    <rPh sb="2" eb="4">
      <t>ネンド</t>
    </rPh>
    <phoneticPr fontId="5"/>
  </si>
  <si>
    <t>12年度</t>
    <rPh sb="2" eb="4">
      <t>ネンド</t>
    </rPh>
    <phoneticPr fontId="5"/>
  </si>
  <si>
    <t>13年度</t>
    <rPh sb="2" eb="4">
      <t>ネンド</t>
    </rPh>
    <phoneticPr fontId="5"/>
  </si>
  <si>
    <t>14年度</t>
    <phoneticPr fontId="5"/>
  </si>
  <si>
    <t>15年度</t>
    <rPh sb="2" eb="4">
      <t>ネンド</t>
    </rPh>
    <phoneticPr fontId="5"/>
  </si>
  <si>
    <t>16年度</t>
    <rPh sb="2" eb="4">
      <t>ネンド</t>
    </rPh>
    <phoneticPr fontId="5"/>
  </si>
  <si>
    <t>17年度</t>
    <rPh sb="2" eb="4">
      <t>ネンド</t>
    </rPh>
    <phoneticPr fontId="5"/>
  </si>
  <si>
    <t>18年度</t>
    <rPh sb="2" eb="4">
      <t>ネンド</t>
    </rPh>
    <phoneticPr fontId="5"/>
  </si>
  <si>
    <t>19年度</t>
    <rPh sb="2" eb="4">
      <t>ネンド</t>
    </rPh>
    <phoneticPr fontId="5"/>
  </si>
  <si>
    <t>20年度</t>
    <rPh sb="2" eb="4">
      <t>ネンド</t>
    </rPh>
    <phoneticPr fontId="5"/>
  </si>
  <si>
    <t>21年度</t>
    <rPh sb="2" eb="4">
      <t>ネンド</t>
    </rPh>
    <phoneticPr fontId="5"/>
  </si>
  <si>
    <t>22年度</t>
    <rPh sb="2" eb="4">
      <t>ネンド</t>
    </rPh>
    <phoneticPr fontId="5"/>
  </si>
  <si>
    <t>23年度</t>
    <rPh sb="2" eb="4">
      <t>ネンド</t>
    </rPh>
    <phoneticPr fontId="5"/>
  </si>
  <si>
    <t>24年度</t>
    <rPh sb="2" eb="4">
      <t>ネンド</t>
    </rPh>
    <phoneticPr fontId="5"/>
  </si>
  <si>
    <t>25年度</t>
    <rPh sb="2" eb="4">
      <t>ネンド</t>
    </rPh>
    <phoneticPr fontId="5"/>
  </si>
  <si>
    <t>26年度</t>
    <rPh sb="2" eb="4">
      <t>ネンド</t>
    </rPh>
    <phoneticPr fontId="5"/>
  </si>
  <si>
    <t>27年度</t>
    <rPh sb="2" eb="4">
      <t>ネンド</t>
    </rPh>
    <phoneticPr fontId="5"/>
  </si>
  <si>
    <t>28年度</t>
    <phoneticPr fontId="5"/>
  </si>
  <si>
    <t>29年度</t>
    <rPh sb="2" eb="3">
      <t>ネン</t>
    </rPh>
    <rPh sb="3" eb="4">
      <t>ド</t>
    </rPh>
    <phoneticPr fontId="5"/>
  </si>
  <si>
    <t>30年度</t>
    <rPh sb="2" eb="3">
      <t>ネン</t>
    </rPh>
    <rPh sb="3" eb="4">
      <t>ド</t>
    </rPh>
    <phoneticPr fontId="5"/>
  </si>
  <si>
    <t>令和
元年度</t>
    <rPh sb="0" eb="2">
      <t>レイワ</t>
    </rPh>
    <rPh sb="3" eb="4">
      <t>モト</t>
    </rPh>
    <rPh sb="4" eb="5">
      <t>ネン</t>
    </rPh>
    <rPh sb="5" eb="6">
      <t>ド</t>
    </rPh>
    <phoneticPr fontId="5"/>
  </si>
  <si>
    <t>２年度</t>
    <rPh sb="1" eb="3">
      <t>ネンド</t>
    </rPh>
    <phoneticPr fontId="5"/>
  </si>
  <si>
    <t>３年度</t>
    <rPh sb="1" eb="3">
      <t>ネンド</t>
    </rPh>
    <phoneticPr fontId="5"/>
  </si>
  <si>
    <t>４年度</t>
    <rPh sb="1" eb="3">
      <t>ネンド</t>
    </rPh>
    <phoneticPr fontId="5"/>
  </si>
  <si>
    <t>５年度</t>
    <rPh sb="1" eb="3">
      <t>ネンド</t>
    </rPh>
    <phoneticPr fontId="5"/>
  </si>
  <si>
    <t>６年度</t>
    <rPh sb="1" eb="3">
      <t>ネンド</t>
    </rPh>
    <phoneticPr fontId="5"/>
  </si>
  <si>
    <t>累計（昭和34年度
～令和6年度）</t>
    <rPh sb="11" eb="13">
      <t>レイワ</t>
    </rPh>
    <phoneticPr fontId="5"/>
  </si>
  <si>
    <t>特</t>
  </si>
  <si>
    <t>申請者数（人）</t>
  </si>
  <si>
    <t>合格者数（人）</t>
  </si>
  <si>
    <t>級</t>
  </si>
  <si>
    <t>合格率　（％）</t>
  </si>
  <si>
    <t>一</t>
  </si>
  <si>
    <t>二</t>
  </si>
  <si>
    <t>随時</t>
    <rPh sb="0" eb="2">
      <t>ズイジ</t>
    </rPh>
    <phoneticPr fontId="5"/>
  </si>
  <si>
    <t>二級</t>
    <rPh sb="0" eb="2">
      <t>ニキュウ</t>
    </rPh>
    <phoneticPr fontId="5"/>
  </si>
  <si>
    <t>三級</t>
    <rPh sb="0" eb="2">
      <t>サンキュウ</t>
    </rPh>
    <phoneticPr fontId="5"/>
  </si>
  <si>
    <t>三</t>
  </si>
  <si>
    <t>基礎</t>
  </si>
  <si>
    <t>基礎</t>
    <rPh sb="0" eb="2">
      <t>キソ</t>
    </rPh>
    <phoneticPr fontId="5"/>
  </si>
  <si>
    <t>-</t>
    <phoneticPr fontId="5"/>
  </si>
  <si>
    <t>-</t>
  </si>
  <si>
    <t>一級</t>
  </si>
  <si>
    <t>二級</t>
  </si>
  <si>
    <t>基</t>
    <rPh sb="0" eb="1">
      <t>キ</t>
    </rPh>
    <phoneticPr fontId="5"/>
  </si>
  <si>
    <t>礎</t>
    <rPh sb="0" eb="1">
      <t>ソ</t>
    </rPh>
    <phoneticPr fontId="5"/>
  </si>
  <si>
    <t>級</t>
    <rPh sb="0" eb="1">
      <t>キュウ</t>
    </rPh>
    <phoneticPr fontId="5"/>
  </si>
  <si>
    <t>単一</t>
  </si>
  <si>
    <t>等級</t>
  </si>
  <si>
    <t>合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</si>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</sst>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distributed" vertical="center" wrapText="1"/>
    </xf>
    <xf numFmtId="0" fontId="6" fillId="0" borderId="4" xfId="1" applyFont="1" applyBorder="1" applyAlignment="1">
      <alignment horizontal="centerContinuous"/>
    </xf>
    <xf numFmtId="0" fontId="6" fillId="0" borderId="3" xfId="1" applyFont="1" applyBorder="1" applyAlignment="1">
      <alignment horizontal="center" vertical="center"/>
    </xf>
    <xf numFmtId="38" fontId="6" fillId="0" borderId="5" xfId="2" applyFont="1" applyBorder="1" applyAlignment="1">
      <alignment vertical="center"/>
    </xf>
    <xf numFmtId="38" fontId="6" fillId="0" borderId="6" xfId="2" applyFont="1" applyBorder="1" applyAlignment="1">
      <alignment vertical="center"/>
    </xf>
    <xf numFmtId="38" fontId="6" fillId="0" borderId="7" xfId="2" applyFont="1" applyBorder="1" applyAlignment="1">
      <alignment vertical="center"/>
    </xf>
    <xf numFmtId="38" fontId="6" fillId="0" borderId="3" xfId="2" applyFont="1" applyBorder="1" applyAlignment="1">
      <alignment vertical="center"/>
    </xf>
    <xf numFmtId="38" fontId="6" fillId="0" borderId="3" xfId="2" applyFont="1" applyFill="1" applyBorder="1" applyAlignment="1">
      <alignment vertical="center"/>
    </xf>
    <xf numFmtId="38" fontId="7" fillId="0" borderId="3" xfId="2" applyFont="1" applyBorder="1" applyAlignment="1">
      <alignment vertical="center"/>
    </xf>
    <xf numFmtId="0" fontId="6" fillId="0" borderId="8" xfId="1" applyFont="1" applyBorder="1" applyAlignment="1">
      <alignment horizontal="centerContinuous" vertical="center"/>
    </xf>
    <xf numFmtId="38" fontId="6" fillId="0" borderId="9" xfId="2" applyFont="1" applyBorder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0" xfId="2" applyFont="1" applyBorder="1" applyAlignment="1">
      <alignment vertical="center"/>
    </xf>
    <xf numFmtId="0" fontId="6" fillId="0" borderId="11" xfId="1" applyFont="1" applyBorder="1" applyAlignment="1">
      <alignment horizontal="centerContinuous" vertical="top"/>
    </xf>
    <xf numFmtId="38" fontId="6" fillId="0" borderId="12" xfId="2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6" fontId="7" fillId="0" borderId="3" xfId="2" applyNumberFormat="1" applyFont="1" applyBorder="1" applyAlignment="1">
      <alignment vertical="center"/>
    </xf>
    <xf numFmtId="0" fontId="6" fillId="0" borderId="8" xfId="1" applyFont="1" applyBorder="1" applyAlignment="1">
      <alignment horizontal="centerContinuous"/>
    </xf>
    <xf numFmtId="176" fontId="6" fillId="0" borderId="6" xfId="2" applyNumberFormat="1" applyFont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6" xfId="2" applyFont="1" applyFill="1" applyBorder="1" applyAlignment="1">
      <alignment vertical="center"/>
    </xf>
    <xf numFmtId="38" fontId="6" fillId="0" borderId="7" xfId="2" applyFont="1" applyFill="1" applyBorder="1" applyAlignment="1">
      <alignment vertical="center"/>
    </xf>
    <xf numFmtId="0" fontId="6" fillId="0" borderId="8" xfId="1" applyFont="1" applyBorder="1" applyAlignment="1">
      <alignment horizontal="centerContinuous" vertical="top"/>
    </xf>
    <xf numFmtId="176" fontId="6" fillId="0" borderId="0" xfId="2" applyNumberFormat="1" applyFont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38" fontId="6" fillId="0" borderId="0" xfId="2" applyFont="1" applyFill="1" applyBorder="1" applyAlignment="1">
      <alignment vertical="center"/>
    </xf>
    <xf numFmtId="38" fontId="6" fillId="0" borderId="10" xfId="2" applyFont="1" applyFill="1" applyBorder="1" applyAlignment="1">
      <alignment vertical="center"/>
    </xf>
    <xf numFmtId="176" fontId="6" fillId="0" borderId="12" xfId="2" applyNumberFormat="1" applyFont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Border="1" applyAlignment="1">
      <alignment vertical="center"/>
    </xf>
    <xf numFmtId="38" fontId="7" fillId="0" borderId="3" xfId="2" applyFont="1" applyFill="1" applyBorder="1" applyAlignment="1">
      <alignment vertical="center"/>
    </xf>
    <xf numFmtId="38" fontId="6" fillId="0" borderId="14" xfId="2" applyFont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6" fillId="0" borderId="7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3" xfId="2" applyFont="1" applyFill="1" applyBorder="1" applyAlignment="1">
      <alignment horizontal="center" vertical="center"/>
    </xf>
    <xf numFmtId="176" fontId="6" fillId="0" borderId="3" xfId="2" applyNumberFormat="1" applyFont="1" applyFill="1" applyBorder="1" applyAlignment="1">
      <alignment horizontal="center" vertical="center"/>
    </xf>
    <xf numFmtId="176" fontId="6" fillId="0" borderId="14" xfId="2" applyNumberFormat="1" applyFont="1" applyBorder="1" applyAlignment="1">
      <alignment vertical="center"/>
    </xf>
    <xf numFmtId="0" fontId="1" fillId="0" borderId="0" xfId="1" applyAlignment="1">
      <alignment horizontal="center" vertical="center"/>
    </xf>
    <xf numFmtId="0" fontId="7" fillId="0" borderId="0" xfId="1" applyFont="1" applyAlignment="1">
      <alignment vertical="center"/>
    </xf>
    <xf numFmtId="38" fontId="7" fillId="0" borderId="0" xfId="1" applyNumberFormat="1" applyFont="1" applyAlignment="1">
      <alignment vertical="center"/>
    </xf>
    <xf numFmtId="38" fontId="7" fillId="0" borderId="3" xfId="2" applyFont="1" applyBorder="1" applyAlignment="1">
      <alignment horizontal="center" vertical="center"/>
    </xf>
    <xf numFmtId="38" fontId="1" fillId="0" borderId="0" xfId="1" applyNumberFormat="1" applyAlignment="1">
      <alignment vertical="center"/>
    </xf>
  </cellXfs>
  <cellStyles count="3">
    <cellStyle name="桁区切り 2" xfId="2" xr:uid="{63CE4A5D-6CD9-4F7F-B3B3-53AE0F19EDB0}"/>
    <cellStyle name="標準" xfId="0" builtinId="0"/>
    <cellStyle name="標準 2" xfId="1" xr:uid="{C651F282-F101-4A7F-BCF3-267B6D5577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12558000_&#20154;&#26448;&#38283;&#30330;&#32113;&#25324;&#23448;&#12288;&#21442;&#20107;&#23448;&#23460;&#65288;&#33021;&#21147;&#35413;&#20385;&#25285;&#24403;&#65289;\40&#12288;&#26908;&#23450;&#29677;\04&#12288;&#25216;&#33021;&#26908;&#23450;&#23455;&#26045;&#29366;&#27841;\01%20&#35352;&#32773;&#30330;&#34920;\R&#65298;&#21463;&#26908;&#32773;&#25968;&#35352;&#32773;&#30330;&#34920;\01_&#32232;&#38598;&#20013;&#29256;\&#12464;&#12521;&#12501;&#12539;&#34920;(R&#65298;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.sharepoint.com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1_&#30333;&#34920;&#32025;&#20316;&#26989;/01_&#31532;1&#34920;/&#31532;1&#34920;&#65288;&#20462;&#27491;&#23436;&#20102;&#65289;/R6&#31532;&#65297;&#34920;_&#20316;&#26989;.xlsx" TargetMode="External"/><Relationship Id="rId1" Type="http://schemas.openxmlformats.org/officeDocument/2006/relationships/externalLinkPath" Target="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1_&#30333;&#34920;&#32025;&#20316;&#26989;/01_&#31532;1&#34920;/&#31532;1&#34920;&#65288;&#20462;&#27491;&#23436;&#20102;&#65289;/R6&#31532;&#65297;&#34920;_&#20316;&#26989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.sharepoint.com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2_&#12480;&#12502;&#12523;&#12481;&#12455;&#12483;&#12463;&#20381;&#38972;/01_&#20840;&#20307;&#25512;&#31227;&#65288;&#31532;&#65297;&#34920;&#65289;.xlsx" TargetMode="External"/><Relationship Id="rId1" Type="http://schemas.openxmlformats.org/officeDocument/2006/relationships/externalLinkPath" Target="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5&#24180;&#24230;&#65289;/&#25216;&#33021;&#26908;&#23450;&#23455;&#26045;&#29366;&#27841;/R06&#24180;&#24230;&#29992;&#25216;&#33021;&#26908;&#23450;&#23455;&#26045;&#29366;&#27841;&#65288;&#30333;&#34920;&#32025;&#65289;/02_&#12480;&#12502;&#12523;&#12481;&#12455;&#12483;&#12463;&#20381;&#38972;/01_&#20840;&#20307;&#25512;&#31227;&#65288;&#31532;&#65297;&#3492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図表1　（未）"/>
      <sheetName val="Sheet1"/>
      <sheetName val="図表2　（未）"/>
      <sheetName val="図表3　（未）"/>
      <sheetName val="図表4　（未）"/>
      <sheetName val="（未）fig.1"/>
      <sheetName val="（未）fig.2-1"/>
      <sheetName val="（未）fig.2-2"/>
      <sheetName val="（未）fig.3"/>
      <sheetName val="（未）fig.4"/>
      <sheetName val="図表2　（未） (2)"/>
    </sheetNames>
    <sheetDataSet>
      <sheetData sheetId="0" refreshError="1">
        <row r="4">
          <cell r="C4">
            <v>4534</v>
          </cell>
          <cell r="D4">
            <v>960</v>
          </cell>
        </row>
        <row r="6">
          <cell r="C6">
            <v>61087</v>
          </cell>
          <cell r="D6">
            <v>14664</v>
          </cell>
        </row>
        <row r="8">
          <cell r="C8">
            <v>272778</v>
          </cell>
          <cell r="D8">
            <v>78757</v>
          </cell>
        </row>
        <row r="10">
          <cell r="C10">
            <v>225948</v>
          </cell>
          <cell r="D10">
            <v>120307</v>
          </cell>
        </row>
        <row r="12">
          <cell r="C12">
            <v>1095</v>
          </cell>
          <cell r="D12">
            <v>493</v>
          </cell>
        </row>
        <row r="14">
          <cell r="C14">
            <v>8599</v>
          </cell>
          <cell r="D14">
            <v>217</v>
          </cell>
        </row>
        <row r="16">
          <cell r="C16">
            <v>66669</v>
          </cell>
          <cell r="D16">
            <v>16424</v>
          </cell>
        </row>
        <row r="18">
          <cell r="C18">
            <v>75490</v>
          </cell>
          <cell r="D18">
            <v>67737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全体推移（第1表）"/>
      <sheetName val="R6"/>
      <sheetName val="○第８表Ｒ５"/>
      <sheetName val="データ引用(含めない)Ｒ５"/>
    </sheetNames>
    <sheetDataSet>
      <sheetData sheetId="0"/>
      <sheetData sheetId="1">
        <row r="29">
          <cell r="O29">
            <v>4341</v>
          </cell>
        </row>
        <row r="30">
          <cell r="O30">
            <v>1663</v>
          </cell>
        </row>
        <row r="32">
          <cell r="O32">
            <v>79346</v>
          </cell>
        </row>
        <row r="35">
          <cell r="O35">
            <v>272141</v>
          </cell>
        </row>
        <row r="36">
          <cell r="O36">
            <v>84483</v>
          </cell>
        </row>
        <row r="38">
          <cell r="O38">
            <v>19544</v>
          </cell>
        </row>
        <row r="39">
          <cell r="O39">
            <v>358</v>
          </cell>
        </row>
        <row r="41">
          <cell r="O41">
            <v>200570</v>
          </cell>
        </row>
        <row r="42">
          <cell r="O42">
            <v>118543</v>
          </cell>
        </row>
        <row r="44">
          <cell r="O44">
            <v>51829</v>
          </cell>
        </row>
        <row r="45">
          <cell r="O45">
            <v>13047</v>
          </cell>
        </row>
        <row r="47">
          <cell r="O47" t="str">
            <v>-</v>
          </cell>
        </row>
        <row r="48">
          <cell r="O48" t="str">
            <v>-</v>
          </cell>
        </row>
        <row r="49">
          <cell r="O49" t="str">
            <v>-</v>
          </cell>
        </row>
        <row r="50">
          <cell r="O50" t="str">
            <v>-</v>
          </cell>
        </row>
        <row r="51">
          <cell r="O51" t="str">
            <v>-</v>
          </cell>
        </row>
        <row r="52">
          <cell r="O52" t="str">
            <v>-</v>
          </cell>
        </row>
        <row r="53">
          <cell r="O53">
            <v>90046</v>
          </cell>
        </row>
        <row r="54">
          <cell r="O54">
            <v>80057</v>
          </cell>
        </row>
        <row r="56">
          <cell r="O56">
            <v>2313</v>
          </cell>
        </row>
        <row r="57">
          <cell r="O57">
            <v>1221</v>
          </cell>
        </row>
        <row r="59">
          <cell r="O59">
            <v>720130</v>
          </cell>
        </row>
        <row r="60">
          <cell r="O60">
            <v>325560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全体推移（第1表）"/>
      <sheetName val="申請者グラフ（第１図）"/>
      <sheetName val="合格者グラフ（第２図）"/>
      <sheetName val="合格率グラフ（第３図）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C4A75-7DD0-4B64-A163-132E098416B3}">
  <sheetPr>
    <tabColor theme="5" tint="-0.249977111117893"/>
  </sheetPr>
  <dimension ref="A1:CE42"/>
  <sheetViews>
    <sheetView tabSelected="1" view="pageLayout" topLeftCell="X1" zoomScale="106" zoomScaleNormal="100" zoomScaleSheetLayoutView="100" zoomScalePageLayoutView="106" workbookViewId="0">
      <selection activeCell="BZ35" sqref="BZ35"/>
    </sheetView>
  </sheetViews>
  <sheetFormatPr defaultColWidth="8.875" defaultRowHeight="30" customHeight="1"/>
  <cols>
    <col min="1" max="1" width="5.125" style="7" customWidth="1"/>
    <col min="2" max="2" width="12.625" style="52" bestFit="1" customWidth="1"/>
    <col min="3" max="20" width="7.375" style="53" customWidth="1"/>
    <col min="21" max="21" width="12.625" style="52" bestFit="1" customWidth="1"/>
    <col min="22" max="23" width="5.125" style="7" customWidth="1"/>
    <col min="24" max="24" width="12.625" style="52" bestFit="1" customWidth="1"/>
    <col min="25" max="42" width="7.375" style="53" customWidth="1"/>
    <col min="43" max="43" width="12.625" style="52" bestFit="1" customWidth="1"/>
    <col min="44" max="45" width="5.125" style="7" customWidth="1"/>
    <col min="46" max="46" width="13.625" style="52" bestFit="1" customWidth="1"/>
    <col min="47" max="50" width="7.375" style="53" customWidth="1"/>
    <col min="51" max="65" width="7.25" style="53" customWidth="1"/>
    <col min="66" max="66" width="12.625" style="52" bestFit="1" customWidth="1"/>
    <col min="67" max="67" width="5.125" style="7" customWidth="1"/>
    <col min="68" max="68" width="5.25" style="7" customWidth="1"/>
    <col min="69" max="69" width="13.625" style="52" bestFit="1" customWidth="1"/>
    <col min="70" max="71" width="7.25" style="53" customWidth="1"/>
    <col min="72" max="77" width="7.5" style="53" customWidth="1"/>
    <col min="78" max="78" width="7.375" style="53" customWidth="1"/>
    <col min="79" max="79" width="5.25" style="7" customWidth="1"/>
    <col min="80" max="80" width="13.625" style="7" customWidth="1"/>
    <col min="81" max="81" width="7.5" style="7" customWidth="1"/>
    <col min="82" max="82" width="7.375" style="7" bestFit="1" customWidth="1"/>
    <col min="83" max="83" width="15.875" style="7" bestFit="1" customWidth="1"/>
    <col min="84" max="256" width="8.875" style="7"/>
    <col min="257" max="257" width="5.125" style="7" customWidth="1"/>
    <col min="258" max="258" width="12.625" style="7" bestFit="1" customWidth="1"/>
    <col min="259" max="276" width="7.375" style="7" customWidth="1"/>
    <col min="277" max="277" width="12.625" style="7" bestFit="1" customWidth="1"/>
    <col min="278" max="279" width="5.125" style="7" customWidth="1"/>
    <col min="280" max="280" width="12.625" style="7" bestFit="1" customWidth="1"/>
    <col min="281" max="298" width="7.375" style="7" customWidth="1"/>
    <col min="299" max="299" width="12.625" style="7" bestFit="1" customWidth="1"/>
    <col min="300" max="301" width="5.125" style="7" customWidth="1"/>
    <col min="302" max="302" width="13.625" style="7" bestFit="1" customWidth="1"/>
    <col min="303" max="306" width="7.375" style="7" customWidth="1"/>
    <col min="307" max="321" width="7.25" style="7" customWidth="1"/>
    <col min="322" max="322" width="12.625" style="7" bestFit="1" customWidth="1"/>
    <col min="323" max="323" width="5.125" style="7" customWidth="1"/>
    <col min="324" max="324" width="5.25" style="7" customWidth="1"/>
    <col min="325" max="325" width="13.625" style="7" bestFit="1" customWidth="1"/>
    <col min="326" max="327" width="7.25" style="7" customWidth="1"/>
    <col min="328" max="333" width="7.5" style="7" customWidth="1"/>
    <col min="334" max="334" width="15.5" style="7" customWidth="1"/>
    <col min="335" max="335" width="5.25" style="7" customWidth="1"/>
    <col min="336" max="336" width="13.625" style="7" customWidth="1"/>
    <col min="337" max="337" width="7.5" style="7" customWidth="1"/>
    <col min="338" max="338" width="15.5" style="7" customWidth="1"/>
    <col min="339" max="512" width="8.875" style="7"/>
    <col min="513" max="513" width="5.125" style="7" customWidth="1"/>
    <col min="514" max="514" width="12.625" style="7" bestFit="1" customWidth="1"/>
    <col min="515" max="532" width="7.375" style="7" customWidth="1"/>
    <col min="533" max="533" width="12.625" style="7" bestFit="1" customWidth="1"/>
    <col min="534" max="535" width="5.125" style="7" customWidth="1"/>
    <col min="536" max="536" width="12.625" style="7" bestFit="1" customWidth="1"/>
    <col min="537" max="554" width="7.375" style="7" customWidth="1"/>
    <col min="555" max="555" width="12.625" style="7" bestFit="1" customWidth="1"/>
    <col min="556" max="557" width="5.125" style="7" customWidth="1"/>
    <col min="558" max="558" width="13.625" style="7" bestFit="1" customWidth="1"/>
    <col min="559" max="562" width="7.375" style="7" customWidth="1"/>
    <col min="563" max="577" width="7.25" style="7" customWidth="1"/>
    <col min="578" max="578" width="12.625" style="7" bestFit="1" customWidth="1"/>
    <col min="579" max="579" width="5.125" style="7" customWidth="1"/>
    <col min="580" max="580" width="5.25" style="7" customWidth="1"/>
    <col min="581" max="581" width="13.625" style="7" bestFit="1" customWidth="1"/>
    <col min="582" max="583" width="7.25" style="7" customWidth="1"/>
    <col min="584" max="589" width="7.5" style="7" customWidth="1"/>
    <col min="590" max="590" width="15.5" style="7" customWidth="1"/>
    <col min="591" max="591" width="5.25" style="7" customWidth="1"/>
    <col min="592" max="592" width="13.625" style="7" customWidth="1"/>
    <col min="593" max="593" width="7.5" style="7" customWidth="1"/>
    <col min="594" max="594" width="15.5" style="7" customWidth="1"/>
    <col min="595" max="768" width="8.875" style="7"/>
    <col min="769" max="769" width="5.125" style="7" customWidth="1"/>
    <col min="770" max="770" width="12.625" style="7" bestFit="1" customWidth="1"/>
    <col min="771" max="788" width="7.375" style="7" customWidth="1"/>
    <col min="789" max="789" width="12.625" style="7" bestFit="1" customWidth="1"/>
    <col min="790" max="791" width="5.125" style="7" customWidth="1"/>
    <col min="792" max="792" width="12.625" style="7" bestFit="1" customWidth="1"/>
    <col min="793" max="810" width="7.375" style="7" customWidth="1"/>
    <col min="811" max="811" width="12.625" style="7" bestFit="1" customWidth="1"/>
    <col min="812" max="813" width="5.125" style="7" customWidth="1"/>
    <col min="814" max="814" width="13.625" style="7" bestFit="1" customWidth="1"/>
    <col min="815" max="818" width="7.375" style="7" customWidth="1"/>
    <col min="819" max="833" width="7.25" style="7" customWidth="1"/>
    <col min="834" max="834" width="12.625" style="7" bestFit="1" customWidth="1"/>
    <col min="835" max="835" width="5.125" style="7" customWidth="1"/>
    <col min="836" max="836" width="5.25" style="7" customWidth="1"/>
    <col min="837" max="837" width="13.625" style="7" bestFit="1" customWidth="1"/>
    <col min="838" max="839" width="7.25" style="7" customWidth="1"/>
    <col min="840" max="845" width="7.5" style="7" customWidth="1"/>
    <col min="846" max="846" width="15.5" style="7" customWidth="1"/>
    <col min="847" max="847" width="5.25" style="7" customWidth="1"/>
    <col min="848" max="848" width="13.625" style="7" customWidth="1"/>
    <col min="849" max="849" width="7.5" style="7" customWidth="1"/>
    <col min="850" max="850" width="15.5" style="7" customWidth="1"/>
    <col min="851" max="1024" width="8.875" style="7"/>
    <col min="1025" max="1025" width="5.125" style="7" customWidth="1"/>
    <col min="1026" max="1026" width="12.625" style="7" bestFit="1" customWidth="1"/>
    <col min="1027" max="1044" width="7.375" style="7" customWidth="1"/>
    <col min="1045" max="1045" width="12.625" style="7" bestFit="1" customWidth="1"/>
    <col min="1046" max="1047" width="5.125" style="7" customWidth="1"/>
    <col min="1048" max="1048" width="12.625" style="7" bestFit="1" customWidth="1"/>
    <col min="1049" max="1066" width="7.375" style="7" customWidth="1"/>
    <col min="1067" max="1067" width="12.625" style="7" bestFit="1" customWidth="1"/>
    <col min="1068" max="1069" width="5.125" style="7" customWidth="1"/>
    <col min="1070" max="1070" width="13.625" style="7" bestFit="1" customWidth="1"/>
    <col min="1071" max="1074" width="7.375" style="7" customWidth="1"/>
    <col min="1075" max="1089" width="7.25" style="7" customWidth="1"/>
    <col min="1090" max="1090" width="12.625" style="7" bestFit="1" customWidth="1"/>
    <col min="1091" max="1091" width="5.125" style="7" customWidth="1"/>
    <col min="1092" max="1092" width="5.25" style="7" customWidth="1"/>
    <col min="1093" max="1093" width="13.625" style="7" bestFit="1" customWidth="1"/>
    <col min="1094" max="1095" width="7.25" style="7" customWidth="1"/>
    <col min="1096" max="1101" width="7.5" style="7" customWidth="1"/>
    <col min="1102" max="1102" width="15.5" style="7" customWidth="1"/>
    <col min="1103" max="1103" width="5.25" style="7" customWidth="1"/>
    <col min="1104" max="1104" width="13.625" style="7" customWidth="1"/>
    <col min="1105" max="1105" width="7.5" style="7" customWidth="1"/>
    <col min="1106" max="1106" width="15.5" style="7" customWidth="1"/>
    <col min="1107" max="1280" width="8.875" style="7"/>
    <col min="1281" max="1281" width="5.125" style="7" customWidth="1"/>
    <col min="1282" max="1282" width="12.625" style="7" bestFit="1" customWidth="1"/>
    <col min="1283" max="1300" width="7.375" style="7" customWidth="1"/>
    <col min="1301" max="1301" width="12.625" style="7" bestFit="1" customWidth="1"/>
    <col min="1302" max="1303" width="5.125" style="7" customWidth="1"/>
    <col min="1304" max="1304" width="12.625" style="7" bestFit="1" customWidth="1"/>
    <col min="1305" max="1322" width="7.375" style="7" customWidth="1"/>
    <col min="1323" max="1323" width="12.625" style="7" bestFit="1" customWidth="1"/>
    <col min="1324" max="1325" width="5.125" style="7" customWidth="1"/>
    <col min="1326" max="1326" width="13.625" style="7" bestFit="1" customWidth="1"/>
    <col min="1327" max="1330" width="7.375" style="7" customWidth="1"/>
    <col min="1331" max="1345" width="7.25" style="7" customWidth="1"/>
    <col min="1346" max="1346" width="12.625" style="7" bestFit="1" customWidth="1"/>
    <col min="1347" max="1347" width="5.125" style="7" customWidth="1"/>
    <col min="1348" max="1348" width="5.25" style="7" customWidth="1"/>
    <col min="1349" max="1349" width="13.625" style="7" bestFit="1" customWidth="1"/>
    <col min="1350" max="1351" width="7.25" style="7" customWidth="1"/>
    <col min="1352" max="1357" width="7.5" style="7" customWidth="1"/>
    <col min="1358" max="1358" width="15.5" style="7" customWidth="1"/>
    <col min="1359" max="1359" width="5.25" style="7" customWidth="1"/>
    <col min="1360" max="1360" width="13.625" style="7" customWidth="1"/>
    <col min="1361" max="1361" width="7.5" style="7" customWidth="1"/>
    <col min="1362" max="1362" width="15.5" style="7" customWidth="1"/>
    <col min="1363" max="1536" width="8.875" style="7"/>
    <col min="1537" max="1537" width="5.125" style="7" customWidth="1"/>
    <col min="1538" max="1538" width="12.625" style="7" bestFit="1" customWidth="1"/>
    <col min="1539" max="1556" width="7.375" style="7" customWidth="1"/>
    <col min="1557" max="1557" width="12.625" style="7" bestFit="1" customWidth="1"/>
    <col min="1558" max="1559" width="5.125" style="7" customWidth="1"/>
    <col min="1560" max="1560" width="12.625" style="7" bestFit="1" customWidth="1"/>
    <col min="1561" max="1578" width="7.375" style="7" customWidth="1"/>
    <col min="1579" max="1579" width="12.625" style="7" bestFit="1" customWidth="1"/>
    <col min="1580" max="1581" width="5.125" style="7" customWidth="1"/>
    <col min="1582" max="1582" width="13.625" style="7" bestFit="1" customWidth="1"/>
    <col min="1583" max="1586" width="7.375" style="7" customWidth="1"/>
    <col min="1587" max="1601" width="7.25" style="7" customWidth="1"/>
    <col min="1602" max="1602" width="12.625" style="7" bestFit="1" customWidth="1"/>
    <col min="1603" max="1603" width="5.125" style="7" customWidth="1"/>
    <col min="1604" max="1604" width="5.25" style="7" customWidth="1"/>
    <col min="1605" max="1605" width="13.625" style="7" bestFit="1" customWidth="1"/>
    <col min="1606" max="1607" width="7.25" style="7" customWidth="1"/>
    <col min="1608" max="1613" width="7.5" style="7" customWidth="1"/>
    <col min="1614" max="1614" width="15.5" style="7" customWidth="1"/>
    <col min="1615" max="1615" width="5.25" style="7" customWidth="1"/>
    <col min="1616" max="1616" width="13.625" style="7" customWidth="1"/>
    <col min="1617" max="1617" width="7.5" style="7" customWidth="1"/>
    <col min="1618" max="1618" width="15.5" style="7" customWidth="1"/>
    <col min="1619" max="1792" width="8.875" style="7"/>
    <col min="1793" max="1793" width="5.125" style="7" customWidth="1"/>
    <col min="1794" max="1794" width="12.625" style="7" bestFit="1" customWidth="1"/>
    <col min="1795" max="1812" width="7.375" style="7" customWidth="1"/>
    <col min="1813" max="1813" width="12.625" style="7" bestFit="1" customWidth="1"/>
    <col min="1814" max="1815" width="5.125" style="7" customWidth="1"/>
    <col min="1816" max="1816" width="12.625" style="7" bestFit="1" customWidth="1"/>
    <col min="1817" max="1834" width="7.375" style="7" customWidth="1"/>
    <col min="1835" max="1835" width="12.625" style="7" bestFit="1" customWidth="1"/>
    <col min="1836" max="1837" width="5.125" style="7" customWidth="1"/>
    <col min="1838" max="1838" width="13.625" style="7" bestFit="1" customWidth="1"/>
    <col min="1839" max="1842" width="7.375" style="7" customWidth="1"/>
    <col min="1843" max="1857" width="7.25" style="7" customWidth="1"/>
    <col min="1858" max="1858" width="12.625" style="7" bestFit="1" customWidth="1"/>
    <col min="1859" max="1859" width="5.125" style="7" customWidth="1"/>
    <col min="1860" max="1860" width="5.25" style="7" customWidth="1"/>
    <col min="1861" max="1861" width="13.625" style="7" bestFit="1" customWidth="1"/>
    <col min="1862" max="1863" width="7.25" style="7" customWidth="1"/>
    <col min="1864" max="1869" width="7.5" style="7" customWidth="1"/>
    <col min="1870" max="1870" width="15.5" style="7" customWidth="1"/>
    <col min="1871" max="1871" width="5.25" style="7" customWidth="1"/>
    <col min="1872" max="1872" width="13.625" style="7" customWidth="1"/>
    <col min="1873" max="1873" width="7.5" style="7" customWidth="1"/>
    <col min="1874" max="1874" width="15.5" style="7" customWidth="1"/>
    <col min="1875" max="2048" width="8.875" style="7"/>
    <col min="2049" max="2049" width="5.125" style="7" customWidth="1"/>
    <col min="2050" max="2050" width="12.625" style="7" bestFit="1" customWidth="1"/>
    <col min="2051" max="2068" width="7.375" style="7" customWidth="1"/>
    <col min="2069" max="2069" width="12.625" style="7" bestFit="1" customWidth="1"/>
    <col min="2070" max="2071" width="5.125" style="7" customWidth="1"/>
    <col min="2072" max="2072" width="12.625" style="7" bestFit="1" customWidth="1"/>
    <col min="2073" max="2090" width="7.375" style="7" customWidth="1"/>
    <col min="2091" max="2091" width="12.625" style="7" bestFit="1" customWidth="1"/>
    <col min="2092" max="2093" width="5.125" style="7" customWidth="1"/>
    <col min="2094" max="2094" width="13.625" style="7" bestFit="1" customWidth="1"/>
    <col min="2095" max="2098" width="7.375" style="7" customWidth="1"/>
    <col min="2099" max="2113" width="7.25" style="7" customWidth="1"/>
    <col min="2114" max="2114" width="12.625" style="7" bestFit="1" customWidth="1"/>
    <col min="2115" max="2115" width="5.125" style="7" customWidth="1"/>
    <col min="2116" max="2116" width="5.25" style="7" customWidth="1"/>
    <col min="2117" max="2117" width="13.625" style="7" bestFit="1" customWidth="1"/>
    <col min="2118" max="2119" width="7.25" style="7" customWidth="1"/>
    <col min="2120" max="2125" width="7.5" style="7" customWidth="1"/>
    <col min="2126" max="2126" width="15.5" style="7" customWidth="1"/>
    <col min="2127" max="2127" width="5.25" style="7" customWidth="1"/>
    <col min="2128" max="2128" width="13.625" style="7" customWidth="1"/>
    <col min="2129" max="2129" width="7.5" style="7" customWidth="1"/>
    <col min="2130" max="2130" width="15.5" style="7" customWidth="1"/>
    <col min="2131" max="2304" width="8.875" style="7"/>
    <col min="2305" max="2305" width="5.125" style="7" customWidth="1"/>
    <col min="2306" max="2306" width="12.625" style="7" bestFit="1" customWidth="1"/>
    <col min="2307" max="2324" width="7.375" style="7" customWidth="1"/>
    <col min="2325" max="2325" width="12.625" style="7" bestFit="1" customWidth="1"/>
    <col min="2326" max="2327" width="5.125" style="7" customWidth="1"/>
    <col min="2328" max="2328" width="12.625" style="7" bestFit="1" customWidth="1"/>
    <col min="2329" max="2346" width="7.375" style="7" customWidth="1"/>
    <col min="2347" max="2347" width="12.625" style="7" bestFit="1" customWidth="1"/>
    <col min="2348" max="2349" width="5.125" style="7" customWidth="1"/>
    <col min="2350" max="2350" width="13.625" style="7" bestFit="1" customWidth="1"/>
    <col min="2351" max="2354" width="7.375" style="7" customWidth="1"/>
    <col min="2355" max="2369" width="7.25" style="7" customWidth="1"/>
    <col min="2370" max="2370" width="12.625" style="7" bestFit="1" customWidth="1"/>
    <col min="2371" max="2371" width="5.125" style="7" customWidth="1"/>
    <col min="2372" max="2372" width="5.25" style="7" customWidth="1"/>
    <col min="2373" max="2373" width="13.625" style="7" bestFit="1" customWidth="1"/>
    <col min="2374" max="2375" width="7.25" style="7" customWidth="1"/>
    <col min="2376" max="2381" width="7.5" style="7" customWidth="1"/>
    <col min="2382" max="2382" width="15.5" style="7" customWidth="1"/>
    <col min="2383" max="2383" width="5.25" style="7" customWidth="1"/>
    <col min="2384" max="2384" width="13.625" style="7" customWidth="1"/>
    <col min="2385" max="2385" width="7.5" style="7" customWidth="1"/>
    <col min="2386" max="2386" width="15.5" style="7" customWidth="1"/>
    <col min="2387" max="2560" width="8.875" style="7"/>
    <col min="2561" max="2561" width="5.125" style="7" customWidth="1"/>
    <col min="2562" max="2562" width="12.625" style="7" bestFit="1" customWidth="1"/>
    <col min="2563" max="2580" width="7.375" style="7" customWidth="1"/>
    <col min="2581" max="2581" width="12.625" style="7" bestFit="1" customWidth="1"/>
    <col min="2582" max="2583" width="5.125" style="7" customWidth="1"/>
    <col min="2584" max="2584" width="12.625" style="7" bestFit="1" customWidth="1"/>
    <col min="2585" max="2602" width="7.375" style="7" customWidth="1"/>
    <col min="2603" max="2603" width="12.625" style="7" bestFit="1" customWidth="1"/>
    <col min="2604" max="2605" width="5.125" style="7" customWidth="1"/>
    <col min="2606" max="2606" width="13.625" style="7" bestFit="1" customWidth="1"/>
    <col min="2607" max="2610" width="7.375" style="7" customWidth="1"/>
    <col min="2611" max="2625" width="7.25" style="7" customWidth="1"/>
    <col min="2626" max="2626" width="12.625" style="7" bestFit="1" customWidth="1"/>
    <col min="2627" max="2627" width="5.125" style="7" customWidth="1"/>
    <col min="2628" max="2628" width="5.25" style="7" customWidth="1"/>
    <col min="2629" max="2629" width="13.625" style="7" bestFit="1" customWidth="1"/>
    <col min="2630" max="2631" width="7.25" style="7" customWidth="1"/>
    <col min="2632" max="2637" width="7.5" style="7" customWidth="1"/>
    <col min="2638" max="2638" width="15.5" style="7" customWidth="1"/>
    <col min="2639" max="2639" width="5.25" style="7" customWidth="1"/>
    <col min="2640" max="2640" width="13.625" style="7" customWidth="1"/>
    <col min="2641" max="2641" width="7.5" style="7" customWidth="1"/>
    <col min="2642" max="2642" width="15.5" style="7" customWidth="1"/>
    <col min="2643" max="2816" width="8.875" style="7"/>
    <col min="2817" max="2817" width="5.125" style="7" customWidth="1"/>
    <col min="2818" max="2818" width="12.625" style="7" bestFit="1" customWidth="1"/>
    <col min="2819" max="2836" width="7.375" style="7" customWidth="1"/>
    <col min="2837" max="2837" width="12.625" style="7" bestFit="1" customWidth="1"/>
    <col min="2838" max="2839" width="5.125" style="7" customWidth="1"/>
    <col min="2840" max="2840" width="12.625" style="7" bestFit="1" customWidth="1"/>
    <col min="2841" max="2858" width="7.375" style="7" customWidth="1"/>
    <col min="2859" max="2859" width="12.625" style="7" bestFit="1" customWidth="1"/>
    <col min="2860" max="2861" width="5.125" style="7" customWidth="1"/>
    <col min="2862" max="2862" width="13.625" style="7" bestFit="1" customWidth="1"/>
    <col min="2863" max="2866" width="7.375" style="7" customWidth="1"/>
    <col min="2867" max="2881" width="7.25" style="7" customWidth="1"/>
    <col min="2882" max="2882" width="12.625" style="7" bestFit="1" customWidth="1"/>
    <col min="2883" max="2883" width="5.125" style="7" customWidth="1"/>
    <col min="2884" max="2884" width="5.25" style="7" customWidth="1"/>
    <col min="2885" max="2885" width="13.625" style="7" bestFit="1" customWidth="1"/>
    <col min="2886" max="2887" width="7.25" style="7" customWidth="1"/>
    <col min="2888" max="2893" width="7.5" style="7" customWidth="1"/>
    <col min="2894" max="2894" width="15.5" style="7" customWidth="1"/>
    <col min="2895" max="2895" width="5.25" style="7" customWidth="1"/>
    <col min="2896" max="2896" width="13.625" style="7" customWidth="1"/>
    <col min="2897" max="2897" width="7.5" style="7" customWidth="1"/>
    <col min="2898" max="2898" width="15.5" style="7" customWidth="1"/>
    <col min="2899" max="3072" width="8.875" style="7"/>
    <col min="3073" max="3073" width="5.125" style="7" customWidth="1"/>
    <col min="3074" max="3074" width="12.625" style="7" bestFit="1" customWidth="1"/>
    <col min="3075" max="3092" width="7.375" style="7" customWidth="1"/>
    <col min="3093" max="3093" width="12.625" style="7" bestFit="1" customWidth="1"/>
    <col min="3094" max="3095" width="5.125" style="7" customWidth="1"/>
    <col min="3096" max="3096" width="12.625" style="7" bestFit="1" customWidth="1"/>
    <col min="3097" max="3114" width="7.375" style="7" customWidth="1"/>
    <col min="3115" max="3115" width="12.625" style="7" bestFit="1" customWidth="1"/>
    <col min="3116" max="3117" width="5.125" style="7" customWidth="1"/>
    <col min="3118" max="3118" width="13.625" style="7" bestFit="1" customWidth="1"/>
    <col min="3119" max="3122" width="7.375" style="7" customWidth="1"/>
    <col min="3123" max="3137" width="7.25" style="7" customWidth="1"/>
    <col min="3138" max="3138" width="12.625" style="7" bestFit="1" customWidth="1"/>
    <col min="3139" max="3139" width="5.125" style="7" customWidth="1"/>
    <col min="3140" max="3140" width="5.25" style="7" customWidth="1"/>
    <col min="3141" max="3141" width="13.625" style="7" bestFit="1" customWidth="1"/>
    <col min="3142" max="3143" width="7.25" style="7" customWidth="1"/>
    <col min="3144" max="3149" width="7.5" style="7" customWidth="1"/>
    <col min="3150" max="3150" width="15.5" style="7" customWidth="1"/>
    <col min="3151" max="3151" width="5.25" style="7" customWidth="1"/>
    <col min="3152" max="3152" width="13.625" style="7" customWidth="1"/>
    <col min="3153" max="3153" width="7.5" style="7" customWidth="1"/>
    <col min="3154" max="3154" width="15.5" style="7" customWidth="1"/>
    <col min="3155" max="3328" width="8.875" style="7"/>
    <col min="3329" max="3329" width="5.125" style="7" customWidth="1"/>
    <col min="3330" max="3330" width="12.625" style="7" bestFit="1" customWidth="1"/>
    <col min="3331" max="3348" width="7.375" style="7" customWidth="1"/>
    <col min="3349" max="3349" width="12.625" style="7" bestFit="1" customWidth="1"/>
    <col min="3350" max="3351" width="5.125" style="7" customWidth="1"/>
    <col min="3352" max="3352" width="12.625" style="7" bestFit="1" customWidth="1"/>
    <col min="3353" max="3370" width="7.375" style="7" customWidth="1"/>
    <col min="3371" max="3371" width="12.625" style="7" bestFit="1" customWidth="1"/>
    <col min="3372" max="3373" width="5.125" style="7" customWidth="1"/>
    <col min="3374" max="3374" width="13.625" style="7" bestFit="1" customWidth="1"/>
    <col min="3375" max="3378" width="7.375" style="7" customWidth="1"/>
    <col min="3379" max="3393" width="7.25" style="7" customWidth="1"/>
    <col min="3394" max="3394" width="12.625" style="7" bestFit="1" customWidth="1"/>
    <col min="3395" max="3395" width="5.125" style="7" customWidth="1"/>
    <col min="3396" max="3396" width="5.25" style="7" customWidth="1"/>
    <col min="3397" max="3397" width="13.625" style="7" bestFit="1" customWidth="1"/>
    <col min="3398" max="3399" width="7.25" style="7" customWidth="1"/>
    <col min="3400" max="3405" width="7.5" style="7" customWidth="1"/>
    <col min="3406" max="3406" width="15.5" style="7" customWidth="1"/>
    <col min="3407" max="3407" width="5.25" style="7" customWidth="1"/>
    <col min="3408" max="3408" width="13.625" style="7" customWidth="1"/>
    <col min="3409" max="3409" width="7.5" style="7" customWidth="1"/>
    <col min="3410" max="3410" width="15.5" style="7" customWidth="1"/>
    <col min="3411" max="3584" width="8.875" style="7"/>
    <col min="3585" max="3585" width="5.125" style="7" customWidth="1"/>
    <col min="3586" max="3586" width="12.625" style="7" bestFit="1" customWidth="1"/>
    <col min="3587" max="3604" width="7.375" style="7" customWidth="1"/>
    <col min="3605" max="3605" width="12.625" style="7" bestFit="1" customWidth="1"/>
    <col min="3606" max="3607" width="5.125" style="7" customWidth="1"/>
    <col min="3608" max="3608" width="12.625" style="7" bestFit="1" customWidth="1"/>
    <col min="3609" max="3626" width="7.375" style="7" customWidth="1"/>
    <col min="3627" max="3627" width="12.625" style="7" bestFit="1" customWidth="1"/>
    <col min="3628" max="3629" width="5.125" style="7" customWidth="1"/>
    <col min="3630" max="3630" width="13.625" style="7" bestFit="1" customWidth="1"/>
    <col min="3631" max="3634" width="7.375" style="7" customWidth="1"/>
    <col min="3635" max="3649" width="7.25" style="7" customWidth="1"/>
    <col min="3650" max="3650" width="12.625" style="7" bestFit="1" customWidth="1"/>
    <col min="3651" max="3651" width="5.125" style="7" customWidth="1"/>
    <col min="3652" max="3652" width="5.25" style="7" customWidth="1"/>
    <col min="3653" max="3653" width="13.625" style="7" bestFit="1" customWidth="1"/>
    <col min="3654" max="3655" width="7.25" style="7" customWidth="1"/>
    <col min="3656" max="3661" width="7.5" style="7" customWidth="1"/>
    <col min="3662" max="3662" width="15.5" style="7" customWidth="1"/>
    <col min="3663" max="3663" width="5.25" style="7" customWidth="1"/>
    <col min="3664" max="3664" width="13.625" style="7" customWidth="1"/>
    <col min="3665" max="3665" width="7.5" style="7" customWidth="1"/>
    <col min="3666" max="3666" width="15.5" style="7" customWidth="1"/>
    <col min="3667" max="3840" width="8.875" style="7"/>
    <col min="3841" max="3841" width="5.125" style="7" customWidth="1"/>
    <col min="3842" max="3842" width="12.625" style="7" bestFit="1" customWidth="1"/>
    <col min="3843" max="3860" width="7.375" style="7" customWidth="1"/>
    <col min="3861" max="3861" width="12.625" style="7" bestFit="1" customWidth="1"/>
    <col min="3862" max="3863" width="5.125" style="7" customWidth="1"/>
    <col min="3864" max="3864" width="12.625" style="7" bestFit="1" customWidth="1"/>
    <col min="3865" max="3882" width="7.375" style="7" customWidth="1"/>
    <col min="3883" max="3883" width="12.625" style="7" bestFit="1" customWidth="1"/>
    <col min="3884" max="3885" width="5.125" style="7" customWidth="1"/>
    <col min="3886" max="3886" width="13.625" style="7" bestFit="1" customWidth="1"/>
    <col min="3887" max="3890" width="7.375" style="7" customWidth="1"/>
    <col min="3891" max="3905" width="7.25" style="7" customWidth="1"/>
    <col min="3906" max="3906" width="12.625" style="7" bestFit="1" customWidth="1"/>
    <col min="3907" max="3907" width="5.125" style="7" customWidth="1"/>
    <col min="3908" max="3908" width="5.25" style="7" customWidth="1"/>
    <col min="3909" max="3909" width="13.625" style="7" bestFit="1" customWidth="1"/>
    <col min="3910" max="3911" width="7.25" style="7" customWidth="1"/>
    <col min="3912" max="3917" width="7.5" style="7" customWidth="1"/>
    <col min="3918" max="3918" width="15.5" style="7" customWidth="1"/>
    <col min="3919" max="3919" width="5.25" style="7" customWidth="1"/>
    <col min="3920" max="3920" width="13.625" style="7" customWidth="1"/>
    <col min="3921" max="3921" width="7.5" style="7" customWidth="1"/>
    <col min="3922" max="3922" width="15.5" style="7" customWidth="1"/>
    <col min="3923" max="4096" width="8.875" style="7"/>
    <col min="4097" max="4097" width="5.125" style="7" customWidth="1"/>
    <col min="4098" max="4098" width="12.625" style="7" bestFit="1" customWidth="1"/>
    <col min="4099" max="4116" width="7.375" style="7" customWidth="1"/>
    <col min="4117" max="4117" width="12.625" style="7" bestFit="1" customWidth="1"/>
    <col min="4118" max="4119" width="5.125" style="7" customWidth="1"/>
    <col min="4120" max="4120" width="12.625" style="7" bestFit="1" customWidth="1"/>
    <col min="4121" max="4138" width="7.375" style="7" customWidth="1"/>
    <col min="4139" max="4139" width="12.625" style="7" bestFit="1" customWidth="1"/>
    <col min="4140" max="4141" width="5.125" style="7" customWidth="1"/>
    <col min="4142" max="4142" width="13.625" style="7" bestFit="1" customWidth="1"/>
    <col min="4143" max="4146" width="7.375" style="7" customWidth="1"/>
    <col min="4147" max="4161" width="7.25" style="7" customWidth="1"/>
    <col min="4162" max="4162" width="12.625" style="7" bestFit="1" customWidth="1"/>
    <col min="4163" max="4163" width="5.125" style="7" customWidth="1"/>
    <col min="4164" max="4164" width="5.25" style="7" customWidth="1"/>
    <col min="4165" max="4165" width="13.625" style="7" bestFit="1" customWidth="1"/>
    <col min="4166" max="4167" width="7.25" style="7" customWidth="1"/>
    <col min="4168" max="4173" width="7.5" style="7" customWidth="1"/>
    <col min="4174" max="4174" width="15.5" style="7" customWidth="1"/>
    <col min="4175" max="4175" width="5.25" style="7" customWidth="1"/>
    <col min="4176" max="4176" width="13.625" style="7" customWidth="1"/>
    <col min="4177" max="4177" width="7.5" style="7" customWidth="1"/>
    <col min="4178" max="4178" width="15.5" style="7" customWidth="1"/>
    <col min="4179" max="4352" width="8.875" style="7"/>
    <col min="4353" max="4353" width="5.125" style="7" customWidth="1"/>
    <col min="4354" max="4354" width="12.625" style="7" bestFit="1" customWidth="1"/>
    <col min="4355" max="4372" width="7.375" style="7" customWidth="1"/>
    <col min="4373" max="4373" width="12.625" style="7" bestFit="1" customWidth="1"/>
    <col min="4374" max="4375" width="5.125" style="7" customWidth="1"/>
    <col min="4376" max="4376" width="12.625" style="7" bestFit="1" customWidth="1"/>
    <col min="4377" max="4394" width="7.375" style="7" customWidth="1"/>
    <col min="4395" max="4395" width="12.625" style="7" bestFit="1" customWidth="1"/>
    <col min="4396" max="4397" width="5.125" style="7" customWidth="1"/>
    <col min="4398" max="4398" width="13.625" style="7" bestFit="1" customWidth="1"/>
    <col min="4399" max="4402" width="7.375" style="7" customWidth="1"/>
    <col min="4403" max="4417" width="7.25" style="7" customWidth="1"/>
    <col min="4418" max="4418" width="12.625" style="7" bestFit="1" customWidth="1"/>
    <col min="4419" max="4419" width="5.125" style="7" customWidth="1"/>
    <col min="4420" max="4420" width="5.25" style="7" customWidth="1"/>
    <col min="4421" max="4421" width="13.625" style="7" bestFit="1" customWidth="1"/>
    <col min="4422" max="4423" width="7.25" style="7" customWidth="1"/>
    <col min="4424" max="4429" width="7.5" style="7" customWidth="1"/>
    <col min="4430" max="4430" width="15.5" style="7" customWidth="1"/>
    <col min="4431" max="4431" width="5.25" style="7" customWidth="1"/>
    <col min="4432" max="4432" width="13.625" style="7" customWidth="1"/>
    <col min="4433" max="4433" width="7.5" style="7" customWidth="1"/>
    <col min="4434" max="4434" width="15.5" style="7" customWidth="1"/>
    <col min="4435" max="4608" width="8.875" style="7"/>
    <col min="4609" max="4609" width="5.125" style="7" customWidth="1"/>
    <col min="4610" max="4610" width="12.625" style="7" bestFit="1" customWidth="1"/>
    <col min="4611" max="4628" width="7.375" style="7" customWidth="1"/>
    <col min="4629" max="4629" width="12.625" style="7" bestFit="1" customWidth="1"/>
    <col min="4630" max="4631" width="5.125" style="7" customWidth="1"/>
    <col min="4632" max="4632" width="12.625" style="7" bestFit="1" customWidth="1"/>
    <col min="4633" max="4650" width="7.375" style="7" customWidth="1"/>
    <col min="4651" max="4651" width="12.625" style="7" bestFit="1" customWidth="1"/>
    <col min="4652" max="4653" width="5.125" style="7" customWidth="1"/>
    <col min="4654" max="4654" width="13.625" style="7" bestFit="1" customWidth="1"/>
    <col min="4655" max="4658" width="7.375" style="7" customWidth="1"/>
    <col min="4659" max="4673" width="7.25" style="7" customWidth="1"/>
    <col min="4674" max="4674" width="12.625" style="7" bestFit="1" customWidth="1"/>
    <col min="4675" max="4675" width="5.125" style="7" customWidth="1"/>
    <col min="4676" max="4676" width="5.25" style="7" customWidth="1"/>
    <col min="4677" max="4677" width="13.625" style="7" bestFit="1" customWidth="1"/>
    <col min="4678" max="4679" width="7.25" style="7" customWidth="1"/>
    <col min="4680" max="4685" width="7.5" style="7" customWidth="1"/>
    <col min="4686" max="4686" width="15.5" style="7" customWidth="1"/>
    <col min="4687" max="4687" width="5.25" style="7" customWidth="1"/>
    <col min="4688" max="4688" width="13.625" style="7" customWidth="1"/>
    <col min="4689" max="4689" width="7.5" style="7" customWidth="1"/>
    <col min="4690" max="4690" width="15.5" style="7" customWidth="1"/>
    <col min="4691" max="4864" width="8.875" style="7"/>
    <col min="4865" max="4865" width="5.125" style="7" customWidth="1"/>
    <col min="4866" max="4866" width="12.625" style="7" bestFit="1" customWidth="1"/>
    <col min="4867" max="4884" width="7.375" style="7" customWidth="1"/>
    <col min="4885" max="4885" width="12.625" style="7" bestFit="1" customWidth="1"/>
    <col min="4886" max="4887" width="5.125" style="7" customWidth="1"/>
    <col min="4888" max="4888" width="12.625" style="7" bestFit="1" customWidth="1"/>
    <col min="4889" max="4906" width="7.375" style="7" customWidth="1"/>
    <col min="4907" max="4907" width="12.625" style="7" bestFit="1" customWidth="1"/>
    <col min="4908" max="4909" width="5.125" style="7" customWidth="1"/>
    <col min="4910" max="4910" width="13.625" style="7" bestFit="1" customWidth="1"/>
    <col min="4911" max="4914" width="7.375" style="7" customWidth="1"/>
    <col min="4915" max="4929" width="7.25" style="7" customWidth="1"/>
    <col min="4930" max="4930" width="12.625" style="7" bestFit="1" customWidth="1"/>
    <col min="4931" max="4931" width="5.125" style="7" customWidth="1"/>
    <col min="4932" max="4932" width="5.25" style="7" customWidth="1"/>
    <col min="4933" max="4933" width="13.625" style="7" bestFit="1" customWidth="1"/>
    <col min="4934" max="4935" width="7.25" style="7" customWidth="1"/>
    <col min="4936" max="4941" width="7.5" style="7" customWidth="1"/>
    <col min="4942" max="4942" width="15.5" style="7" customWidth="1"/>
    <col min="4943" max="4943" width="5.25" style="7" customWidth="1"/>
    <col min="4944" max="4944" width="13.625" style="7" customWidth="1"/>
    <col min="4945" max="4945" width="7.5" style="7" customWidth="1"/>
    <col min="4946" max="4946" width="15.5" style="7" customWidth="1"/>
    <col min="4947" max="5120" width="8.875" style="7"/>
    <col min="5121" max="5121" width="5.125" style="7" customWidth="1"/>
    <col min="5122" max="5122" width="12.625" style="7" bestFit="1" customWidth="1"/>
    <col min="5123" max="5140" width="7.375" style="7" customWidth="1"/>
    <col min="5141" max="5141" width="12.625" style="7" bestFit="1" customWidth="1"/>
    <col min="5142" max="5143" width="5.125" style="7" customWidth="1"/>
    <col min="5144" max="5144" width="12.625" style="7" bestFit="1" customWidth="1"/>
    <col min="5145" max="5162" width="7.375" style="7" customWidth="1"/>
    <col min="5163" max="5163" width="12.625" style="7" bestFit="1" customWidth="1"/>
    <col min="5164" max="5165" width="5.125" style="7" customWidth="1"/>
    <col min="5166" max="5166" width="13.625" style="7" bestFit="1" customWidth="1"/>
    <col min="5167" max="5170" width="7.375" style="7" customWidth="1"/>
    <col min="5171" max="5185" width="7.25" style="7" customWidth="1"/>
    <col min="5186" max="5186" width="12.625" style="7" bestFit="1" customWidth="1"/>
    <col min="5187" max="5187" width="5.125" style="7" customWidth="1"/>
    <col min="5188" max="5188" width="5.25" style="7" customWidth="1"/>
    <col min="5189" max="5189" width="13.625" style="7" bestFit="1" customWidth="1"/>
    <col min="5190" max="5191" width="7.25" style="7" customWidth="1"/>
    <col min="5192" max="5197" width="7.5" style="7" customWidth="1"/>
    <col min="5198" max="5198" width="15.5" style="7" customWidth="1"/>
    <col min="5199" max="5199" width="5.25" style="7" customWidth="1"/>
    <col min="5200" max="5200" width="13.625" style="7" customWidth="1"/>
    <col min="5201" max="5201" width="7.5" style="7" customWidth="1"/>
    <col min="5202" max="5202" width="15.5" style="7" customWidth="1"/>
    <col min="5203" max="5376" width="8.875" style="7"/>
    <col min="5377" max="5377" width="5.125" style="7" customWidth="1"/>
    <col min="5378" max="5378" width="12.625" style="7" bestFit="1" customWidth="1"/>
    <col min="5379" max="5396" width="7.375" style="7" customWidth="1"/>
    <col min="5397" max="5397" width="12.625" style="7" bestFit="1" customWidth="1"/>
    <col min="5398" max="5399" width="5.125" style="7" customWidth="1"/>
    <col min="5400" max="5400" width="12.625" style="7" bestFit="1" customWidth="1"/>
    <col min="5401" max="5418" width="7.375" style="7" customWidth="1"/>
    <col min="5419" max="5419" width="12.625" style="7" bestFit="1" customWidth="1"/>
    <col min="5420" max="5421" width="5.125" style="7" customWidth="1"/>
    <col min="5422" max="5422" width="13.625" style="7" bestFit="1" customWidth="1"/>
    <col min="5423" max="5426" width="7.375" style="7" customWidth="1"/>
    <col min="5427" max="5441" width="7.25" style="7" customWidth="1"/>
    <col min="5442" max="5442" width="12.625" style="7" bestFit="1" customWidth="1"/>
    <col min="5443" max="5443" width="5.125" style="7" customWidth="1"/>
    <col min="5444" max="5444" width="5.25" style="7" customWidth="1"/>
    <col min="5445" max="5445" width="13.625" style="7" bestFit="1" customWidth="1"/>
    <col min="5446" max="5447" width="7.25" style="7" customWidth="1"/>
    <col min="5448" max="5453" width="7.5" style="7" customWidth="1"/>
    <col min="5454" max="5454" width="15.5" style="7" customWidth="1"/>
    <col min="5455" max="5455" width="5.25" style="7" customWidth="1"/>
    <col min="5456" max="5456" width="13.625" style="7" customWidth="1"/>
    <col min="5457" max="5457" width="7.5" style="7" customWidth="1"/>
    <col min="5458" max="5458" width="15.5" style="7" customWidth="1"/>
    <col min="5459" max="5632" width="8.875" style="7"/>
    <col min="5633" max="5633" width="5.125" style="7" customWidth="1"/>
    <col min="5634" max="5634" width="12.625" style="7" bestFit="1" customWidth="1"/>
    <col min="5635" max="5652" width="7.375" style="7" customWidth="1"/>
    <col min="5653" max="5653" width="12.625" style="7" bestFit="1" customWidth="1"/>
    <col min="5654" max="5655" width="5.125" style="7" customWidth="1"/>
    <col min="5656" max="5656" width="12.625" style="7" bestFit="1" customWidth="1"/>
    <col min="5657" max="5674" width="7.375" style="7" customWidth="1"/>
    <col min="5675" max="5675" width="12.625" style="7" bestFit="1" customWidth="1"/>
    <col min="5676" max="5677" width="5.125" style="7" customWidth="1"/>
    <col min="5678" max="5678" width="13.625" style="7" bestFit="1" customWidth="1"/>
    <col min="5679" max="5682" width="7.375" style="7" customWidth="1"/>
    <col min="5683" max="5697" width="7.25" style="7" customWidth="1"/>
    <col min="5698" max="5698" width="12.625" style="7" bestFit="1" customWidth="1"/>
    <col min="5699" max="5699" width="5.125" style="7" customWidth="1"/>
    <col min="5700" max="5700" width="5.25" style="7" customWidth="1"/>
    <col min="5701" max="5701" width="13.625" style="7" bestFit="1" customWidth="1"/>
    <col min="5702" max="5703" width="7.25" style="7" customWidth="1"/>
    <col min="5704" max="5709" width="7.5" style="7" customWidth="1"/>
    <col min="5710" max="5710" width="15.5" style="7" customWidth="1"/>
    <col min="5711" max="5711" width="5.25" style="7" customWidth="1"/>
    <col min="5712" max="5712" width="13.625" style="7" customWidth="1"/>
    <col min="5713" max="5713" width="7.5" style="7" customWidth="1"/>
    <col min="5714" max="5714" width="15.5" style="7" customWidth="1"/>
    <col min="5715" max="5888" width="8.875" style="7"/>
    <col min="5889" max="5889" width="5.125" style="7" customWidth="1"/>
    <col min="5890" max="5890" width="12.625" style="7" bestFit="1" customWidth="1"/>
    <col min="5891" max="5908" width="7.375" style="7" customWidth="1"/>
    <col min="5909" max="5909" width="12.625" style="7" bestFit="1" customWidth="1"/>
    <col min="5910" max="5911" width="5.125" style="7" customWidth="1"/>
    <col min="5912" max="5912" width="12.625" style="7" bestFit="1" customWidth="1"/>
    <col min="5913" max="5930" width="7.375" style="7" customWidth="1"/>
    <col min="5931" max="5931" width="12.625" style="7" bestFit="1" customWidth="1"/>
    <col min="5932" max="5933" width="5.125" style="7" customWidth="1"/>
    <col min="5934" max="5934" width="13.625" style="7" bestFit="1" customWidth="1"/>
    <col min="5935" max="5938" width="7.375" style="7" customWidth="1"/>
    <col min="5939" max="5953" width="7.25" style="7" customWidth="1"/>
    <col min="5954" max="5954" width="12.625" style="7" bestFit="1" customWidth="1"/>
    <col min="5955" max="5955" width="5.125" style="7" customWidth="1"/>
    <col min="5956" max="5956" width="5.25" style="7" customWidth="1"/>
    <col min="5957" max="5957" width="13.625" style="7" bestFit="1" customWidth="1"/>
    <col min="5958" max="5959" width="7.25" style="7" customWidth="1"/>
    <col min="5960" max="5965" width="7.5" style="7" customWidth="1"/>
    <col min="5966" max="5966" width="15.5" style="7" customWidth="1"/>
    <col min="5967" max="5967" width="5.25" style="7" customWidth="1"/>
    <col min="5968" max="5968" width="13.625" style="7" customWidth="1"/>
    <col min="5969" max="5969" width="7.5" style="7" customWidth="1"/>
    <col min="5970" max="5970" width="15.5" style="7" customWidth="1"/>
    <col min="5971" max="6144" width="8.875" style="7"/>
    <col min="6145" max="6145" width="5.125" style="7" customWidth="1"/>
    <col min="6146" max="6146" width="12.625" style="7" bestFit="1" customWidth="1"/>
    <col min="6147" max="6164" width="7.375" style="7" customWidth="1"/>
    <col min="6165" max="6165" width="12.625" style="7" bestFit="1" customWidth="1"/>
    <col min="6166" max="6167" width="5.125" style="7" customWidth="1"/>
    <col min="6168" max="6168" width="12.625" style="7" bestFit="1" customWidth="1"/>
    <col min="6169" max="6186" width="7.375" style="7" customWidth="1"/>
    <col min="6187" max="6187" width="12.625" style="7" bestFit="1" customWidth="1"/>
    <col min="6188" max="6189" width="5.125" style="7" customWidth="1"/>
    <col min="6190" max="6190" width="13.625" style="7" bestFit="1" customWidth="1"/>
    <col min="6191" max="6194" width="7.375" style="7" customWidth="1"/>
    <col min="6195" max="6209" width="7.25" style="7" customWidth="1"/>
    <col min="6210" max="6210" width="12.625" style="7" bestFit="1" customWidth="1"/>
    <col min="6211" max="6211" width="5.125" style="7" customWidth="1"/>
    <col min="6212" max="6212" width="5.25" style="7" customWidth="1"/>
    <col min="6213" max="6213" width="13.625" style="7" bestFit="1" customWidth="1"/>
    <col min="6214" max="6215" width="7.25" style="7" customWidth="1"/>
    <col min="6216" max="6221" width="7.5" style="7" customWidth="1"/>
    <col min="6222" max="6222" width="15.5" style="7" customWidth="1"/>
    <col min="6223" max="6223" width="5.25" style="7" customWidth="1"/>
    <col min="6224" max="6224" width="13.625" style="7" customWidth="1"/>
    <col min="6225" max="6225" width="7.5" style="7" customWidth="1"/>
    <col min="6226" max="6226" width="15.5" style="7" customWidth="1"/>
    <col min="6227" max="6400" width="8.875" style="7"/>
    <col min="6401" max="6401" width="5.125" style="7" customWidth="1"/>
    <col min="6402" max="6402" width="12.625" style="7" bestFit="1" customWidth="1"/>
    <col min="6403" max="6420" width="7.375" style="7" customWidth="1"/>
    <col min="6421" max="6421" width="12.625" style="7" bestFit="1" customWidth="1"/>
    <col min="6422" max="6423" width="5.125" style="7" customWidth="1"/>
    <col min="6424" max="6424" width="12.625" style="7" bestFit="1" customWidth="1"/>
    <col min="6425" max="6442" width="7.375" style="7" customWidth="1"/>
    <col min="6443" max="6443" width="12.625" style="7" bestFit="1" customWidth="1"/>
    <col min="6444" max="6445" width="5.125" style="7" customWidth="1"/>
    <col min="6446" max="6446" width="13.625" style="7" bestFit="1" customWidth="1"/>
    <col min="6447" max="6450" width="7.375" style="7" customWidth="1"/>
    <col min="6451" max="6465" width="7.25" style="7" customWidth="1"/>
    <col min="6466" max="6466" width="12.625" style="7" bestFit="1" customWidth="1"/>
    <col min="6467" max="6467" width="5.125" style="7" customWidth="1"/>
    <col min="6468" max="6468" width="5.25" style="7" customWidth="1"/>
    <col min="6469" max="6469" width="13.625" style="7" bestFit="1" customWidth="1"/>
    <col min="6470" max="6471" width="7.25" style="7" customWidth="1"/>
    <col min="6472" max="6477" width="7.5" style="7" customWidth="1"/>
    <col min="6478" max="6478" width="15.5" style="7" customWidth="1"/>
    <col min="6479" max="6479" width="5.25" style="7" customWidth="1"/>
    <col min="6480" max="6480" width="13.625" style="7" customWidth="1"/>
    <col min="6481" max="6481" width="7.5" style="7" customWidth="1"/>
    <col min="6482" max="6482" width="15.5" style="7" customWidth="1"/>
    <col min="6483" max="6656" width="8.875" style="7"/>
    <col min="6657" max="6657" width="5.125" style="7" customWidth="1"/>
    <col min="6658" max="6658" width="12.625" style="7" bestFit="1" customWidth="1"/>
    <col min="6659" max="6676" width="7.375" style="7" customWidth="1"/>
    <col min="6677" max="6677" width="12.625" style="7" bestFit="1" customWidth="1"/>
    <col min="6678" max="6679" width="5.125" style="7" customWidth="1"/>
    <col min="6680" max="6680" width="12.625" style="7" bestFit="1" customWidth="1"/>
    <col min="6681" max="6698" width="7.375" style="7" customWidth="1"/>
    <col min="6699" max="6699" width="12.625" style="7" bestFit="1" customWidth="1"/>
    <col min="6700" max="6701" width="5.125" style="7" customWidth="1"/>
    <col min="6702" max="6702" width="13.625" style="7" bestFit="1" customWidth="1"/>
    <col min="6703" max="6706" width="7.375" style="7" customWidth="1"/>
    <col min="6707" max="6721" width="7.25" style="7" customWidth="1"/>
    <col min="6722" max="6722" width="12.625" style="7" bestFit="1" customWidth="1"/>
    <col min="6723" max="6723" width="5.125" style="7" customWidth="1"/>
    <col min="6724" max="6724" width="5.25" style="7" customWidth="1"/>
    <col min="6725" max="6725" width="13.625" style="7" bestFit="1" customWidth="1"/>
    <col min="6726" max="6727" width="7.25" style="7" customWidth="1"/>
    <col min="6728" max="6733" width="7.5" style="7" customWidth="1"/>
    <col min="6734" max="6734" width="15.5" style="7" customWidth="1"/>
    <col min="6735" max="6735" width="5.25" style="7" customWidth="1"/>
    <col min="6736" max="6736" width="13.625" style="7" customWidth="1"/>
    <col min="6737" max="6737" width="7.5" style="7" customWidth="1"/>
    <col min="6738" max="6738" width="15.5" style="7" customWidth="1"/>
    <col min="6739" max="6912" width="8.875" style="7"/>
    <col min="6913" max="6913" width="5.125" style="7" customWidth="1"/>
    <col min="6914" max="6914" width="12.625" style="7" bestFit="1" customWidth="1"/>
    <col min="6915" max="6932" width="7.375" style="7" customWidth="1"/>
    <col min="6933" max="6933" width="12.625" style="7" bestFit="1" customWidth="1"/>
    <col min="6934" max="6935" width="5.125" style="7" customWidth="1"/>
    <col min="6936" max="6936" width="12.625" style="7" bestFit="1" customWidth="1"/>
    <col min="6937" max="6954" width="7.375" style="7" customWidth="1"/>
    <col min="6955" max="6955" width="12.625" style="7" bestFit="1" customWidth="1"/>
    <col min="6956" max="6957" width="5.125" style="7" customWidth="1"/>
    <col min="6958" max="6958" width="13.625" style="7" bestFit="1" customWidth="1"/>
    <col min="6959" max="6962" width="7.375" style="7" customWidth="1"/>
    <col min="6963" max="6977" width="7.25" style="7" customWidth="1"/>
    <col min="6978" max="6978" width="12.625" style="7" bestFit="1" customWidth="1"/>
    <col min="6979" max="6979" width="5.125" style="7" customWidth="1"/>
    <col min="6980" max="6980" width="5.25" style="7" customWidth="1"/>
    <col min="6981" max="6981" width="13.625" style="7" bestFit="1" customWidth="1"/>
    <col min="6982" max="6983" width="7.25" style="7" customWidth="1"/>
    <col min="6984" max="6989" width="7.5" style="7" customWidth="1"/>
    <col min="6990" max="6990" width="15.5" style="7" customWidth="1"/>
    <col min="6991" max="6991" width="5.25" style="7" customWidth="1"/>
    <col min="6992" max="6992" width="13.625" style="7" customWidth="1"/>
    <col min="6993" max="6993" width="7.5" style="7" customWidth="1"/>
    <col min="6994" max="6994" width="15.5" style="7" customWidth="1"/>
    <col min="6995" max="7168" width="8.875" style="7"/>
    <col min="7169" max="7169" width="5.125" style="7" customWidth="1"/>
    <col min="7170" max="7170" width="12.625" style="7" bestFit="1" customWidth="1"/>
    <col min="7171" max="7188" width="7.375" style="7" customWidth="1"/>
    <col min="7189" max="7189" width="12.625" style="7" bestFit="1" customWidth="1"/>
    <col min="7190" max="7191" width="5.125" style="7" customWidth="1"/>
    <col min="7192" max="7192" width="12.625" style="7" bestFit="1" customWidth="1"/>
    <col min="7193" max="7210" width="7.375" style="7" customWidth="1"/>
    <col min="7211" max="7211" width="12.625" style="7" bestFit="1" customWidth="1"/>
    <col min="7212" max="7213" width="5.125" style="7" customWidth="1"/>
    <col min="7214" max="7214" width="13.625" style="7" bestFit="1" customWidth="1"/>
    <col min="7215" max="7218" width="7.375" style="7" customWidth="1"/>
    <col min="7219" max="7233" width="7.25" style="7" customWidth="1"/>
    <col min="7234" max="7234" width="12.625" style="7" bestFit="1" customWidth="1"/>
    <col min="7235" max="7235" width="5.125" style="7" customWidth="1"/>
    <col min="7236" max="7236" width="5.25" style="7" customWidth="1"/>
    <col min="7237" max="7237" width="13.625" style="7" bestFit="1" customWidth="1"/>
    <col min="7238" max="7239" width="7.25" style="7" customWidth="1"/>
    <col min="7240" max="7245" width="7.5" style="7" customWidth="1"/>
    <col min="7246" max="7246" width="15.5" style="7" customWidth="1"/>
    <col min="7247" max="7247" width="5.25" style="7" customWidth="1"/>
    <col min="7248" max="7248" width="13.625" style="7" customWidth="1"/>
    <col min="7249" max="7249" width="7.5" style="7" customWidth="1"/>
    <col min="7250" max="7250" width="15.5" style="7" customWidth="1"/>
    <col min="7251" max="7424" width="8.875" style="7"/>
    <col min="7425" max="7425" width="5.125" style="7" customWidth="1"/>
    <col min="7426" max="7426" width="12.625" style="7" bestFit="1" customWidth="1"/>
    <col min="7427" max="7444" width="7.375" style="7" customWidth="1"/>
    <col min="7445" max="7445" width="12.625" style="7" bestFit="1" customWidth="1"/>
    <col min="7446" max="7447" width="5.125" style="7" customWidth="1"/>
    <col min="7448" max="7448" width="12.625" style="7" bestFit="1" customWidth="1"/>
    <col min="7449" max="7466" width="7.375" style="7" customWidth="1"/>
    <col min="7467" max="7467" width="12.625" style="7" bestFit="1" customWidth="1"/>
    <col min="7468" max="7469" width="5.125" style="7" customWidth="1"/>
    <col min="7470" max="7470" width="13.625" style="7" bestFit="1" customWidth="1"/>
    <col min="7471" max="7474" width="7.375" style="7" customWidth="1"/>
    <col min="7475" max="7489" width="7.25" style="7" customWidth="1"/>
    <col min="7490" max="7490" width="12.625" style="7" bestFit="1" customWidth="1"/>
    <col min="7491" max="7491" width="5.125" style="7" customWidth="1"/>
    <col min="7492" max="7492" width="5.25" style="7" customWidth="1"/>
    <col min="7493" max="7493" width="13.625" style="7" bestFit="1" customWidth="1"/>
    <col min="7494" max="7495" width="7.25" style="7" customWidth="1"/>
    <col min="7496" max="7501" width="7.5" style="7" customWidth="1"/>
    <col min="7502" max="7502" width="15.5" style="7" customWidth="1"/>
    <col min="7503" max="7503" width="5.25" style="7" customWidth="1"/>
    <col min="7504" max="7504" width="13.625" style="7" customWidth="1"/>
    <col min="7505" max="7505" width="7.5" style="7" customWidth="1"/>
    <col min="7506" max="7506" width="15.5" style="7" customWidth="1"/>
    <col min="7507" max="7680" width="8.875" style="7"/>
    <col min="7681" max="7681" width="5.125" style="7" customWidth="1"/>
    <col min="7682" max="7682" width="12.625" style="7" bestFit="1" customWidth="1"/>
    <col min="7683" max="7700" width="7.375" style="7" customWidth="1"/>
    <col min="7701" max="7701" width="12.625" style="7" bestFit="1" customWidth="1"/>
    <col min="7702" max="7703" width="5.125" style="7" customWidth="1"/>
    <col min="7704" max="7704" width="12.625" style="7" bestFit="1" customWidth="1"/>
    <col min="7705" max="7722" width="7.375" style="7" customWidth="1"/>
    <col min="7723" max="7723" width="12.625" style="7" bestFit="1" customWidth="1"/>
    <col min="7724" max="7725" width="5.125" style="7" customWidth="1"/>
    <col min="7726" max="7726" width="13.625" style="7" bestFit="1" customWidth="1"/>
    <col min="7727" max="7730" width="7.375" style="7" customWidth="1"/>
    <col min="7731" max="7745" width="7.25" style="7" customWidth="1"/>
    <col min="7746" max="7746" width="12.625" style="7" bestFit="1" customWidth="1"/>
    <col min="7747" max="7747" width="5.125" style="7" customWidth="1"/>
    <col min="7748" max="7748" width="5.25" style="7" customWidth="1"/>
    <col min="7749" max="7749" width="13.625" style="7" bestFit="1" customWidth="1"/>
    <col min="7750" max="7751" width="7.25" style="7" customWidth="1"/>
    <col min="7752" max="7757" width="7.5" style="7" customWidth="1"/>
    <col min="7758" max="7758" width="15.5" style="7" customWidth="1"/>
    <col min="7759" max="7759" width="5.25" style="7" customWidth="1"/>
    <col min="7760" max="7760" width="13.625" style="7" customWidth="1"/>
    <col min="7761" max="7761" width="7.5" style="7" customWidth="1"/>
    <col min="7762" max="7762" width="15.5" style="7" customWidth="1"/>
    <col min="7763" max="7936" width="8.875" style="7"/>
    <col min="7937" max="7937" width="5.125" style="7" customWidth="1"/>
    <col min="7938" max="7938" width="12.625" style="7" bestFit="1" customWidth="1"/>
    <col min="7939" max="7956" width="7.375" style="7" customWidth="1"/>
    <col min="7957" max="7957" width="12.625" style="7" bestFit="1" customWidth="1"/>
    <col min="7958" max="7959" width="5.125" style="7" customWidth="1"/>
    <col min="7960" max="7960" width="12.625" style="7" bestFit="1" customWidth="1"/>
    <col min="7961" max="7978" width="7.375" style="7" customWidth="1"/>
    <col min="7979" max="7979" width="12.625" style="7" bestFit="1" customWidth="1"/>
    <col min="7980" max="7981" width="5.125" style="7" customWidth="1"/>
    <col min="7982" max="7982" width="13.625" style="7" bestFit="1" customWidth="1"/>
    <col min="7983" max="7986" width="7.375" style="7" customWidth="1"/>
    <col min="7987" max="8001" width="7.25" style="7" customWidth="1"/>
    <col min="8002" max="8002" width="12.625" style="7" bestFit="1" customWidth="1"/>
    <col min="8003" max="8003" width="5.125" style="7" customWidth="1"/>
    <col min="8004" max="8004" width="5.25" style="7" customWidth="1"/>
    <col min="8005" max="8005" width="13.625" style="7" bestFit="1" customWidth="1"/>
    <col min="8006" max="8007" width="7.25" style="7" customWidth="1"/>
    <col min="8008" max="8013" width="7.5" style="7" customWidth="1"/>
    <col min="8014" max="8014" width="15.5" style="7" customWidth="1"/>
    <col min="8015" max="8015" width="5.25" style="7" customWidth="1"/>
    <col min="8016" max="8016" width="13.625" style="7" customWidth="1"/>
    <col min="8017" max="8017" width="7.5" style="7" customWidth="1"/>
    <col min="8018" max="8018" width="15.5" style="7" customWidth="1"/>
    <col min="8019" max="8192" width="8.875" style="7"/>
    <col min="8193" max="8193" width="5.125" style="7" customWidth="1"/>
    <col min="8194" max="8194" width="12.625" style="7" bestFit="1" customWidth="1"/>
    <col min="8195" max="8212" width="7.375" style="7" customWidth="1"/>
    <col min="8213" max="8213" width="12.625" style="7" bestFit="1" customWidth="1"/>
    <col min="8214" max="8215" width="5.125" style="7" customWidth="1"/>
    <col min="8216" max="8216" width="12.625" style="7" bestFit="1" customWidth="1"/>
    <col min="8217" max="8234" width="7.375" style="7" customWidth="1"/>
    <col min="8235" max="8235" width="12.625" style="7" bestFit="1" customWidth="1"/>
    <col min="8236" max="8237" width="5.125" style="7" customWidth="1"/>
    <col min="8238" max="8238" width="13.625" style="7" bestFit="1" customWidth="1"/>
    <col min="8239" max="8242" width="7.375" style="7" customWidth="1"/>
    <col min="8243" max="8257" width="7.25" style="7" customWidth="1"/>
    <col min="8258" max="8258" width="12.625" style="7" bestFit="1" customWidth="1"/>
    <col min="8259" max="8259" width="5.125" style="7" customWidth="1"/>
    <col min="8260" max="8260" width="5.25" style="7" customWidth="1"/>
    <col min="8261" max="8261" width="13.625" style="7" bestFit="1" customWidth="1"/>
    <col min="8262" max="8263" width="7.25" style="7" customWidth="1"/>
    <col min="8264" max="8269" width="7.5" style="7" customWidth="1"/>
    <col min="8270" max="8270" width="15.5" style="7" customWidth="1"/>
    <col min="8271" max="8271" width="5.25" style="7" customWidth="1"/>
    <col min="8272" max="8272" width="13.625" style="7" customWidth="1"/>
    <col min="8273" max="8273" width="7.5" style="7" customWidth="1"/>
    <col min="8274" max="8274" width="15.5" style="7" customWidth="1"/>
    <col min="8275" max="8448" width="8.875" style="7"/>
    <col min="8449" max="8449" width="5.125" style="7" customWidth="1"/>
    <col min="8450" max="8450" width="12.625" style="7" bestFit="1" customWidth="1"/>
    <col min="8451" max="8468" width="7.375" style="7" customWidth="1"/>
    <col min="8469" max="8469" width="12.625" style="7" bestFit="1" customWidth="1"/>
    <col min="8470" max="8471" width="5.125" style="7" customWidth="1"/>
    <col min="8472" max="8472" width="12.625" style="7" bestFit="1" customWidth="1"/>
    <col min="8473" max="8490" width="7.375" style="7" customWidth="1"/>
    <col min="8491" max="8491" width="12.625" style="7" bestFit="1" customWidth="1"/>
    <col min="8492" max="8493" width="5.125" style="7" customWidth="1"/>
    <col min="8494" max="8494" width="13.625" style="7" bestFit="1" customWidth="1"/>
    <col min="8495" max="8498" width="7.375" style="7" customWidth="1"/>
    <col min="8499" max="8513" width="7.25" style="7" customWidth="1"/>
    <col min="8514" max="8514" width="12.625" style="7" bestFit="1" customWidth="1"/>
    <col min="8515" max="8515" width="5.125" style="7" customWidth="1"/>
    <col min="8516" max="8516" width="5.25" style="7" customWidth="1"/>
    <col min="8517" max="8517" width="13.625" style="7" bestFit="1" customWidth="1"/>
    <col min="8518" max="8519" width="7.25" style="7" customWidth="1"/>
    <col min="8520" max="8525" width="7.5" style="7" customWidth="1"/>
    <col min="8526" max="8526" width="15.5" style="7" customWidth="1"/>
    <col min="8527" max="8527" width="5.25" style="7" customWidth="1"/>
    <col min="8528" max="8528" width="13.625" style="7" customWidth="1"/>
    <col min="8529" max="8529" width="7.5" style="7" customWidth="1"/>
    <col min="8530" max="8530" width="15.5" style="7" customWidth="1"/>
    <col min="8531" max="8704" width="8.875" style="7"/>
    <col min="8705" max="8705" width="5.125" style="7" customWidth="1"/>
    <col min="8706" max="8706" width="12.625" style="7" bestFit="1" customWidth="1"/>
    <col min="8707" max="8724" width="7.375" style="7" customWidth="1"/>
    <col min="8725" max="8725" width="12.625" style="7" bestFit="1" customWidth="1"/>
    <col min="8726" max="8727" width="5.125" style="7" customWidth="1"/>
    <col min="8728" max="8728" width="12.625" style="7" bestFit="1" customWidth="1"/>
    <col min="8729" max="8746" width="7.375" style="7" customWidth="1"/>
    <col min="8747" max="8747" width="12.625" style="7" bestFit="1" customWidth="1"/>
    <col min="8748" max="8749" width="5.125" style="7" customWidth="1"/>
    <col min="8750" max="8750" width="13.625" style="7" bestFit="1" customWidth="1"/>
    <col min="8751" max="8754" width="7.375" style="7" customWidth="1"/>
    <col min="8755" max="8769" width="7.25" style="7" customWidth="1"/>
    <col min="8770" max="8770" width="12.625" style="7" bestFit="1" customWidth="1"/>
    <col min="8771" max="8771" width="5.125" style="7" customWidth="1"/>
    <col min="8772" max="8772" width="5.25" style="7" customWidth="1"/>
    <col min="8773" max="8773" width="13.625" style="7" bestFit="1" customWidth="1"/>
    <col min="8774" max="8775" width="7.25" style="7" customWidth="1"/>
    <col min="8776" max="8781" width="7.5" style="7" customWidth="1"/>
    <col min="8782" max="8782" width="15.5" style="7" customWidth="1"/>
    <col min="8783" max="8783" width="5.25" style="7" customWidth="1"/>
    <col min="8784" max="8784" width="13.625" style="7" customWidth="1"/>
    <col min="8785" max="8785" width="7.5" style="7" customWidth="1"/>
    <col min="8786" max="8786" width="15.5" style="7" customWidth="1"/>
    <col min="8787" max="8960" width="8.875" style="7"/>
    <col min="8961" max="8961" width="5.125" style="7" customWidth="1"/>
    <col min="8962" max="8962" width="12.625" style="7" bestFit="1" customWidth="1"/>
    <col min="8963" max="8980" width="7.375" style="7" customWidth="1"/>
    <col min="8981" max="8981" width="12.625" style="7" bestFit="1" customWidth="1"/>
    <col min="8982" max="8983" width="5.125" style="7" customWidth="1"/>
    <col min="8984" max="8984" width="12.625" style="7" bestFit="1" customWidth="1"/>
    <col min="8985" max="9002" width="7.375" style="7" customWidth="1"/>
    <col min="9003" max="9003" width="12.625" style="7" bestFit="1" customWidth="1"/>
    <col min="9004" max="9005" width="5.125" style="7" customWidth="1"/>
    <col min="9006" max="9006" width="13.625" style="7" bestFit="1" customWidth="1"/>
    <col min="9007" max="9010" width="7.375" style="7" customWidth="1"/>
    <col min="9011" max="9025" width="7.25" style="7" customWidth="1"/>
    <col min="9026" max="9026" width="12.625" style="7" bestFit="1" customWidth="1"/>
    <col min="9027" max="9027" width="5.125" style="7" customWidth="1"/>
    <col min="9028" max="9028" width="5.25" style="7" customWidth="1"/>
    <col min="9029" max="9029" width="13.625" style="7" bestFit="1" customWidth="1"/>
    <col min="9030" max="9031" width="7.25" style="7" customWidth="1"/>
    <col min="9032" max="9037" width="7.5" style="7" customWidth="1"/>
    <col min="9038" max="9038" width="15.5" style="7" customWidth="1"/>
    <col min="9039" max="9039" width="5.25" style="7" customWidth="1"/>
    <col min="9040" max="9040" width="13.625" style="7" customWidth="1"/>
    <col min="9041" max="9041" width="7.5" style="7" customWidth="1"/>
    <col min="9042" max="9042" width="15.5" style="7" customWidth="1"/>
    <col min="9043" max="9216" width="8.875" style="7"/>
    <col min="9217" max="9217" width="5.125" style="7" customWidth="1"/>
    <col min="9218" max="9218" width="12.625" style="7" bestFit="1" customWidth="1"/>
    <col min="9219" max="9236" width="7.375" style="7" customWidth="1"/>
    <col min="9237" max="9237" width="12.625" style="7" bestFit="1" customWidth="1"/>
    <col min="9238" max="9239" width="5.125" style="7" customWidth="1"/>
    <col min="9240" max="9240" width="12.625" style="7" bestFit="1" customWidth="1"/>
    <col min="9241" max="9258" width="7.375" style="7" customWidth="1"/>
    <col min="9259" max="9259" width="12.625" style="7" bestFit="1" customWidth="1"/>
    <col min="9260" max="9261" width="5.125" style="7" customWidth="1"/>
    <col min="9262" max="9262" width="13.625" style="7" bestFit="1" customWidth="1"/>
    <col min="9263" max="9266" width="7.375" style="7" customWidth="1"/>
    <col min="9267" max="9281" width="7.25" style="7" customWidth="1"/>
    <col min="9282" max="9282" width="12.625" style="7" bestFit="1" customWidth="1"/>
    <col min="9283" max="9283" width="5.125" style="7" customWidth="1"/>
    <col min="9284" max="9284" width="5.25" style="7" customWidth="1"/>
    <col min="9285" max="9285" width="13.625" style="7" bestFit="1" customWidth="1"/>
    <col min="9286" max="9287" width="7.25" style="7" customWidth="1"/>
    <col min="9288" max="9293" width="7.5" style="7" customWidth="1"/>
    <col min="9294" max="9294" width="15.5" style="7" customWidth="1"/>
    <col min="9295" max="9295" width="5.25" style="7" customWidth="1"/>
    <col min="9296" max="9296" width="13.625" style="7" customWidth="1"/>
    <col min="9297" max="9297" width="7.5" style="7" customWidth="1"/>
    <col min="9298" max="9298" width="15.5" style="7" customWidth="1"/>
    <col min="9299" max="9472" width="8.875" style="7"/>
    <col min="9473" max="9473" width="5.125" style="7" customWidth="1"/>
    <col min="9474" max="9474" width="12.625" style="7" bestFit="1" customWidth="1"/>
    <col min="9475" max="9492" width="7.375" style="7" customWidth="1"/>
    <col min="9493" max="9493" width="12.625" style="7" bestFit="1" customWidth="1"/>
    <col min="9494" max="9495" width="5.125" style="7" customWidth="1"/>
    <col min="9496" max="9496" width="12.625" style="7" bestFit="1" customWidth="1"/>
    <col min="9497" max="9514" width="7.375" style="7" customWidth="1"/>
    <col min="9515" max="9515" width="12.625" style="7" bestFit="1" customWidth="1"/>
    <col min="9516" max="9517" width="5.125" style="7" customWidth="1"/>
    <col min="9518" max="9518" width="13.625" style="7" bestFit="1" customWidth="1"/>
    <col min="9519" max="9522" width="7.375" style="7" customWidth="1"/>
    <col min="9523" max="9537" width="7.25" style="7" customWidth="1"/>
    <col min="9538" max="9538" width="12.625" style="7" bestFit="1" customWidth="1"/>
    <col min="9539" max="9539" width="5.125" style="7" customWidth="1"/>
    <col min="9540" max="9540" width="5.25" style="7" customWidth="1"/>
    <col min="9541" max="9541" width="13.625" style="7" bestFit="1" customWidth="1"/>
    <col min="9542" max="9543" width="7.25" style="7" customWidth="1"/>
    <col min="9544" max="9549" width="7.5" style="7" customWidth="1"/>
    <col min="9550" max="9550" width="15.5" style="7" customWidth="1"/>
    <col min="9551" max="9551" width="5.25" style="7" customWidth="1"/>
    <col min="9552" max="9552" width="13.625" style="7" customWidth="1"/>
    <col min="9553" max="9553" width="7.5" style="7" customWidth="1"/>
    <col min="9554" max="9554" width="15.5" style="7" customWidth="1"/>
    <col min="9555" max="9728" width="8.875" style="7"/>
    <col min="9729" max="9729" width="5.125" style="7" customWidth="1"/>
    <col min="9730" max="9730" width="12.625" style="7" bestFit="1" customWidth="1"/>
    <col min="9731" max="9748" width="7.375" style="7" customWidth="1"/>
    <col min="9749" max="9749" width="12.625" style="7" bestFit="1" customWidth="1"/>
    <col min="9750" max="9751" width="5.125" style="7" customWidth="1"/>
    <col min="9752" max="9752" width="12.625" style="7" bestFit="1" customWidth="1"/>
    <col min="9753" max="9770" width="7.375" style="7" customWidth="1"/>
    <col min="9771" max="9771" width="12.625" style="7" bestFit="1" customWidth="1"/>
    <col min="9772" max="9773" width="5.125" style="7" customWidth="1"/>
    <col min="9774" max="9774" width="13.625" style="7" bestFit="1" customWidth="1"/>
    <col min="9775" max="9778" width="7.375" style="7" customWidth="1"/>
    <col min="9779" max="9793" width="7.25" style="7" customWidth="1"/>
    <col min="9794" max="9794" width="12.625" style="7" bestFit="1" customWidth="1"/>
    <col min="9795" max="9795" width="5.125" style="7" customWidth="1"/>
    <col min="9796" max="9796" width="5.25" style="7" customWidth="1"/>
    <col min="9797" max="9797" width="13.625" style="7" bestFit="1" customWidth="1"/>
    <col min="9798" max="9799" width="7.25" style="7" customWidth="1"/>
    <col min="9800" max="9805" width="7.5" style="7" customWidth="1"/>
    <col min="9806" max="9806" width="15.5" style="7" customWidth="1"/>
    <col min="9807" max="9807" width="5.25" style="7" customWidth="1"/>
    <col min="9808" max="9808" width="13.625" style="7" customWidth="1"/>
    <col min="9809" max="9809" width="7.5" style="7" customWidth="1"/>
    <col min="9810" max="9810" width="15.5" style="7" customWidth="1"/>
    <col min="9811" max="9984" width="8.875" style="7"/>
    <col min="9985" max="9985" width="5.125" style="7" customWidth="1"/>
    <col min="9986" max="9986" width="12.625" style="7" bestFit="1" customWidth="1"/>
    <col min="9987" max="10004" width="7.375" style="7" customWidth="1"/>
    <col min="10005" max="10005" width="12.625" style="7" bestFit="1" customWidth="1"/>
    <col min="10006" max="10007" width="5.125" style="7" customWidth="1"/>
    <col min="10008" max="10008" width="12.625" style="7" bestFit="1" customWidth="1"/>
    <col min="10009" max="10026" width="7.375" style="7" customWidth="1"/>
    <col min="10027" max="10027" width="12.625" style="7" bestFit="1" customWidth="1"/>
    <col min="10028" max="10029" width="5.125" style="7" customWidth="1"/>
    <col min="10030" max="10030" width="13.625" style="7" bestFit="1" customWidth="1"/>
    <col min="10031" max="10034" width="7.375" style="7" customWidth="1"/>
    <col min="10035" max="10049" width="7.25" style="7" customWidth="1"/>
    <col min="10050" max="10050" width="12.625" style="7" bestFit="1" customWidth="1"/>
    <col min="10051" max="10051" width="5.125" style="7" customWidth="1"/>
    <col min="10052" max="10052" width="5.25" style="7" customWidth="1"/>
    <col min="10053" max="10053" width="13.625" style="7" bestFit="1" customWidth="1"/>
    <col min="10054" max="10055" width="7.25" style="7" customWidth="1"/>
    <col min="10056" max="10061" width="7.5" style="7" customWidth="1"/>
    <col min="10062" max="10062" width="15.5" style="7" customWidth="1"/>
    <col min="10063" max="10063" width="5.25" style="7" customWidth="1"/>
    <col min="10064" max="10064" width="13.625" style="7" customWidth="1"/>
    <col min="10065" max="10065" width="7.5" style="7" customWidth="1"/>
    <col min="10066" max="10066" width="15.5" style="7" customWidth="1"/>
    <col min="10067" max="10240" width="8.875" style="7"/>
    <col min="10241" max="10241" width="5.125" style="7" customWidth="1"/>
    <col min="10242" max="10242" width="12.625" style="7" bestFit="1" customWidth="1"/>
    <col min="10243" max="10260" width="7.375" style="7" customWidth="1"/>
    <col min="10261" max="10261" width="12.625" style="7" bestFit="1" customWidth="1"/>
    <col min="10262" max="10263" width="5.125" style="7" customWidth="1"/>
    <col min="10264" max="10264" width="12.625" style="7" bestFit="1" customWidth="1"/>
    <col min="10265" max="10282" width="7.375" style="7" customWidth="1"/>
    <col min="10283" max="10283" width="12.625" style="7" bestFit="1" customWidth="1"/>
    <col min="10284" max="10285" width="5.125" style="7" customWidth="1"/>
    <col min="10286" max="10286" width="13.625" style="7" bestFit="1" customWidth="1"/>
    <col min="10287" max="10290" width="7.375" style="7" customWidth="1"/>
    <col min="10291" max="10305" width="7.25" style="7" customWidth="1"/>
    <col min="10306" max="10306" width="12.625" style="7" bestFit="1" customWidth="1"/>
    <col min="10307" max="10307" width="5.125" style="7" customWidth="1"/>
    <col min="10308" max="10308" width="5.25" style="7" customWidth="1"/>
    <col min="10309" max="10309" width="13.625" style="7" bestFit="1" customWidth="1"/>
    <col min="10310" max="10311" width="7.25" style="7" customWidth="1"/>
    <col min="10312" max="10317" width="7.5" style="7" customWidth="1"/>
    <col min="10318" max="10318" width="15.5" style="7" customWidth="1"/>
    <col min="10319" max="10319" width="5.25" style="7" customWidth="1"/>
    <col min="10320" max="10320" width="13.625" style="7" customWidth="1"/>
    <col min="10321" max="10321" width="7.5" style="7" customWidth="1"/>
    <col min="10322" max="10322" width="15.5" style="7" customWidth="1"/>
    <col min="10323" max="10496" width="8.875" style="7"/>
    <col min="10497" max="10497" width="5.125" style="7" customWidth="1"/>
    <col min="10498" max="10498" width="12.625" style="7" bestFit="1" customWidth="1"/>
    <col min="10499" max="10516" width="7.375" style="7" customWidth="1"/>
    <col min="10517" max="10517" width="12.625" style="7" bestFit="1" customWidth="1"/>
    <col min="10518" max="10519" width="5.125" style="7" customWidth="1"/>
    <col min="10520" max="10520" width="12.625" style="7" bestFit="1" customWidth="1"/>
    <col min="10521" max="10538" width="7.375" style="7" customWidth="1"/>
    <col min="10539" max="10539" width="12.625" style="7" bestFit="1" customWidth="1"/>
    <col min="10540" max="10541" width="5.125" style="7" customWidth="1"/>
    <col min="10542" max="10542" width="13.625" style="7" bestFit="1" customWidth="1"/>
    <col min="10543" max="10546" width="7.375" style="7" customWidth="1"/>
    <col min="10547" max="10561" width="7.25" style="7" customWidth="1"/>
    <col min="10562" max="10562" width="12.625" style="7" bestFit="1" customWidth="1"/>
    <col min="10563" max="10563" width="5.125" style="7" customWidth="1"/>
    <col min="10564" max="10564" width="5.25" style="7" customWidth="1"/>
    <col min="10565" max="10565" width="13.625" style="7" bestFit="1" customWidth="1"/>
    <col min="10566" max="10567" width="7.25" style="7" customWidth="1"/>
    <col min="10568" max="10573" width="7.5" style="7" customWidth="1"/>
    <col min="10574" max="10574" width="15.5" style="7" customWidth="1"/>
    <col min="10575" max="10575" width="5.25" style="7" customWidth="1"/>
    <col min="10576" max="10576" width="13.625" style="7" customWidth="1"/>
    <col min="10577" max="10577" width="7.5" style="7" customWidth="1"/>
    <col min="10578" max="10578" width="15.5" style="7" customWidth="1"/>
    <col min="10579" max="10752" width="8.875" style="7"/>
    <col min="10753" max="10753" width="5.125" style="7" customWidth="1"/>
    <col min="10754" max="10754" width="12.625" style="7" bestFit="1" customWidth="1"/>
    <col min="10755" max="10772" width="7.375" style="7" customWidth="1"/>
    <col min="10773" max="10773" width="12.625" style="7" bestFit="1" customWidth="1"/>
    <col min="10774" max="10775" width="5.125" style="7" customWidth="1"/>
    <col min="10776" max="10776" width="12.625" style="7" bestFit="1" customWidth="1"/>
    <col min="10777" max="10794" width="7.375" style="7" customWidth="1"/>
    <col min="10795" max="10795" width="12.625" style="7" bestFit="1" customWidth="1"/>
    <col min="10796" max="10797" width="5.125" style="7" customWidth="1"/>
    <col min="10798" max="10798" width="13.625" style="7" bestFit="1" customWidth="1"/>
    <col min="10799" max="10802" width="7.375" style="7" customWidth="1"/>
    <col min="10803" max="10817" width="7.25" style="7" customWidth="1"/>
    <col min="10818" max="10818" width="12.625" style="7" bestFit="1" customWidth="1"/>
    <col min="10819" max="10819" width="5.125" style="7" customWidth="1"/>
    <col min="10820" max="10820" width="5.25" style="7" customWidth="1"/>
    <col min="10821" max="10821" width="13.625" style="7" bestFit="1" customWidth="1"/>
    <col min="10822" max="10823" width="7.25" style="7" customWidth="1"/>
    <col min="10824" max="10829" width="7.5" style="7" customWidth="1"/>
    <col min="10830" max="10830" width="15.5" style="7" customWidth="1"/>
    <col min="10831" max="10831" width="5.25" style="7" customWidth="1"/>
    <col min="10832" max="10832" width="13.625" style="7" customWidth="1"/>
    <col min="10833" max="10833" width="7.5" style="7" customWidth="1"/>
    <col min="10834" max="10834" width="15.5" style="7" customWidth="1"/>
    <col min="10835" max="11008" width="8.875" style="7"/>
    <col min="11009" max="11009" width="5.125" style="7" customWidth="1"/>
    <col min="11010" max="11010" width="12.625" style="7" bestFit="1" customWidth="1"/>
    <col min="11011" max="11028" width="7.375" style="7" customWidth="1"/>
    <col min="11029" max="11029" width="12.625" style="7" bestFit="1" customWidth="1"/>
    <col min="11030" max="11031" width="5.125" style="7" customWidth="1"/>
    <col min="11032" max="11032" width="12.625" style="7" bestFit="1" customWidth="1"/>
    <col min="11033" max="11050" width="7.375" style="7" customWidth="1"/>
    <col min="11051" max="11051" width="12.625" style="7" bestFit="1" customWidth="1"/>
    <col min="11052" max="11053" width="5.125" style="7" customWidth="1"/>
    <col min="11054" max="11054" width="13.625" style="7" bestFit="1" customWidth="1"/>
    <col min="11055" max="11058" width="7.375" style="7" customWidth="1"/>
    <col min="11059" max="11073" width="7.25" style="7" customWidth="1"/>
    <col min="11074" max="11074" width="12.625" style="7" bestFit="1" customWidth="1"/>
    <col min="11075" max="11075" width="5.125" style="7" customWidth="1"/>
    <col min="11076" max="11076" width="5.25" style="7" customWidth="1"/>
    <col min="11077" max="11077" width="13.625" style="7" bestFit="1" customWidth="1"/>
    <col min="11078" max="11079" width="7.25" style="7" customWidth="1"/>
    <col min="11080" max="11085" width="7.5" style="7" customWidth="1"/>
    <col min="11086" max="11086" width="15.5" style="7" customWidth="1"/>
    <col min="11087" max="11087" width="5.25" style="7" customWidth="1"/>
    <col min="11088" max="11088" width="13.625" style="7" customWidth="1"/>
    <col min="11089" max="11089" width="7.5" style="7" customWidth="1"/>
    <col min="11090" max="11090" width="15.5" style="7" customWidth="1"/>
    <col min="11091" max="11264" width="8.875" style="7"/>
    <col min="11265" max="11265" width="5.125" style="7" customWidth="1"/>
    <col min="11266" max="11266" width="12.625" style="7" bestFit="1" customWidth="1"/>
    <col min="11267" max="11284" width="7.375" style="7" customWidth="1"/>
    <col min="11285" max="11285" width="12.625" style="7" bestFit="1" customWidth="1"/>
    <col min="11286" max="11287" width="5.125" style="7" customWidth="1"/>
    <col min="11288" max="11288" width="12.625" style="7" bestFit="1" customWidth="1"/>
    <col min="11289" max="11306" width="7.375" style="7" customWidth="1"/>
    <col min="11307" max="11307" width="12.625" style="7" bestFit="1" customWidth="1"/>
    <col min="11308" max="11309" width="5.125" style="7" customWidth="1"/>
    <col min="11310" max="11310" width="13.625" style="7" bestFit="1" customWidth="1"/>
    <col min="11311" max="11314" width="7.375" style="7" customWidth="1"/>
    <col min="11315" max="11329" width="7.25" style="7" customWidth="1"/>
    <col min="11330" max="11330" width="12.625" style="7" bestFit="1" customWidth="1"/>
    <col min="11331" max="11331" width="5.125" style="7" customWidth="1"/>
    <col min="11332" max="11332" width="5.25" style="7" customWidth="1"/>
    <col min="11333" max="11333" width="13.625" style="7" bestFit="1" customWidth="1"/>
    <col min="11334" max="11335" width="7.25" style="7" customWidth="1"/>
    <col min="11336" max="11341" width="7.5" style="7" customWidth="1"/>
    <col min="11342" max="11342" width="15.5" style="7" customWidth="1"/>
    <col min="11343" max="11343" width="5.25" style="7" customWidth="1"/>
    <col min="11344" max="11344" width="13.625" style="7" customWidth="1"/>
    <col min="11345" max="11345" width="7.5" style="7" customWidth="1"/>
    <col min="11346" max="11346" width="15.5" style="7" customWidth="1"/>
    <col min="11347" max="11520" width="8.875" style="7"/>
    <col min="11521" max="11521" width="5.125" style="7" customWidth="1"/>
    <col min="11522" max="11522" width="12.625" style="7" bestFit="1" customWidth="1"/>
    <col min="11523" max="11540" width="7.375" style="7" customWidth="1"/>
    <col min="11541" max="11541" width="12.625" style="7" bestFit="1" customWidth="1"/>
    <col min="11542" max="11543" width="5.125" style="7" customWidth="1"/>
    <col min="11544" max="11544" width="12.625" style="7" bestFit="1" customWidth="1"/>
    <col min="11545" max="11562" width="7.375" style="7" customWidth="1"/>
    <col min="11563" max="11563" width="12.625" style="7" bestFit="1" customWidth="1"/>
    <col min="11564" max="11565" width="5.125" style="7" customWidth="1"/>
    <col min="11566" max="11566" width="13.625" style="7" bestFit="1" customWidth="1"/>
    <col min="11567" max="11570" width="7.375" style="7" customWidth="1"/>
    <col min="11571" max="11585" width="7.25" style="7" customWidth="1"/>
    <col min="11586" max="11586" width="12.625" style="7" bestFit="1" customWidth="1"/>
    <col min="11587" max="11587" width="5.125" style="7" customWidth="1"/>
    <col min="11588" max="11588" width="5.25" style="7" customWidth="1"/>
    <col min="11589" max="11589" width="13.625" style="7" bestFit="1" customWidth="1"/>
    <col min="11590" max="11591" width="7.25" style="7" customWidth="1"/>
    <col min="11592" max="11597" width="7.5" style="7" customWidth="1"/>
    <col min="11598" max="11598" width="15.5" style="7" customWidth="1"/>
    <col min="11599" max="11599" width="5.25" style="7" customWidth="1"/>
    <col min="11600" max="11600" width="13.625" style="7" customWidth="1"/>
    <col min="11601" max="11601" width="7.5" style="7" customWidth="1"/>
    <col min="11602" max="11602" width="15.5" style="7" customWidth="1"/>
    <col min="11603" max="11776" width="8.875" style="7"/>
    <col min="11777" max="11777" width="5.125" style="7" customWidth="1"/>
    <col min="11778" max="11778" width="12.625" style="7" bestFit="1" customWidth="1"/>
    <col min="11779" max="11796" width="7.375" style="7" customWidth="1"/>
    <col min="11797" max="11797" width="12.625" style="7" bestFit="1" customWidth="1"/>
    <col min="11798" max="11799" width="5.125" style="7" customWidth="1"/>
    <col min="11800" max="11800" width="12.625" style="7" bestFit="1" customWidth="1"/>
    <col min="11801" max="11818" width="7.375" style="7" customWidth="1"/>
    <col min="11819" max="11819" width="12.625" style="7" bestFit="1" customWidth="1"/>
    <col min="11820" max="11821" width="5.125" style="7" customWidth="1"/>
    <col min="11822" max="11822" width="13.625" style="7" bestFit="1" customWidth="1"/>
    <col min="11823" max="11826" width="7.375" style="7" customWidth="1"/>
    <col min="11827" max="11841" width="7.25" style="7" customWidth="1"/>
    <col min="11842" max="11842" width="12.625" style="7" bestFit="1" customWidth="1"/>
    <col min="11843" max="11843" width="5.125" style="7" customWidth="1"/>
    <col min="11844" max="11844" width="5.25" style="7" customWidth="1"/>
    <col min="11845" max="11845" width="13.625" style="7" bestFit="1" customWidth="1"/>
    <col min="11846" max="11847" width="7.25" style="7" customWidth="1"/>
    <col min="11848" max="11853" width="7.5" style="7" customWidth="1"/>
    <col min="11854" max="11854" width="15.5" style="7" customWidth="1"/>
    <col min="11855" max="11855" width="5.25" style="7" customWidth="1"/>
    <col min="11856" max="11856" width="13.625" style="7" customWidth="1"/>
    <col min="11857" max="11857" width="7.5" style="7" customWidth="1"/>
    <col min="11858" max="11858" width="15.5" style="7" customWidth="1"/>
    <col min="11859" max="12032" width="8.875" style="7"/>
    <col min="12033" max="12033" width="5.125" style="7" customWidth="1"/>
    <col min="12034" max="12034" width="12.625" style="7" bestFit="1" customWidth="1"/>
    <col min="12035" max="12052" width="7.375" style="7" customWidth="1"/>
    <col min="12053" max="12053" width="12.625" style="7" bestFit="1" customWidth="1"/>
    <col min="12054" max="12055" width="5.125" style="7" customWidth="1"/>
    <col min="12056" max="12056" width="12.625" style="7" bestFit="1" customWidth="1"/>
    <col min="12057" max="12074" width="7.375" style="7" customWidth="1"/>
    <col min="12075" max="12075" width="12.625" style="7" bestFit="1" customWidth="1"/>
    <col min="12076" max="12077" width="5.125" style="7" customWidth="1"/>
    <col min="12078" max="12078" width="13.625" style="7" bestFit="1" customWidth="1"/>
    <col min="12079" max="12082" width="7.375" style="7" customWidth="1"/>
    <col min="12083" max="12097" width="7.25" style="7" customWidth="1"/>
    <col min="12098" max="12098" width="12.625" style="7" bestFit="1" customWidth="1"/>
    <col min="12099" max="12099" width="5.125" style="7" customWidth="1"/>
    <col min="12100" max="12100" width="5.25" style="7" customWidth="1"/>
    <col min="12101" max="12101" width="13.625" style="7" bestFit="1" customWidth="1"/>
    <col min="12102" max="12103" width="7.25" style="7" customWidth="1"/>
    <col min="12104" max="12109" width="7.5" style="7" customWidth="1"/>
    <col min="12110" max="12110" width="15.5" style="7" customWidth="1"/>
    <col min="12111" max="12111" width="5.25" style="7" customWidth="1"/>
    <col min="12112" max="12112" width="13.625" style="7" customWidth="1"/>
    <col min="12113" max="12113" width="7.5" style="7" customWidth="1"/>
    <col min="12114" max="12114" width="15.5" style="7" customWidth="1"/>
    <col min="12115" max="12288" width="8.875" style="7"/>
    <col min="12289" max="12289" width="5.125" style="7" customWidth="1"/>
    <col min="12290" max="12290" width="12.625" style="7" bestFit="1" customWidth="1"/>
    <col min="12291" max="12308" width="7.375" style="7" customWidth="1"/>
    <col min="12309" max="12309" width="12.625" style="7" bestFit="1" customWidth="1"/>
    <col min="12310" max="12311" width="5.125" style="7" customWidth="1"/>
    <col min="12312" max="12312" width="12.625" style="7" bestFit="1" customWidth="1"/>
    <col min="12313" max="12330" width="7.375" style="7" customWidth="1"/>
    <col min="12331" max="12331" width="12.625" style="7" bestFit="1" customWidth="1"/>
    <col min="12332" max="12333" width="5.125" style="7" customWidth="1"/>
    <col min="12334" max="12334" width="13.625" style="7" bestFit="1" customWidth="1"/>
    <col min="12335" max="12338" width="7.375" style="7" customWidth="1"/>
    <col min="12339" max="12353" width="7.25" style="7" customWidth="1"/>
    <col min="12354" max="12354" width="12.625" style="7" bestFit="1" customWidth="1"/>
    <col min="12355" max="12355" width="5.125" style="7" customWidth="1"/>
    <col min="12356" max="12356" width="5.25" style="7" customWidth="1"/>
    <col min="12357" max="12357" width="13.625" style="7" bestFit="1" customWidth="1"/>
    <col min="12358" max="12359" width="7.25" style="7" customWidth="1"/>
    <col min="12360" max="12365" width="7.5" style="7" customWidth="1"/>
    <col min="12366" max="12366" width="15.5" style="7" customWidth="1"/>
    <col min="12367" max="12367" width="5.25" style="7" customWidth="1"/>
    <col min="12368" max="12368" width="13.625" style="7" customWidth="1"/>
    <col min="12369" max="12369" width="7.5" style="7" customWidth="1"/>
    <col min="12370" max="12370" width="15.5" style="7" customWidth="1"/>
    <col min="12371" max="12544" width="8.875" style="7"/>
    <col min="12545" max="12545" width="5.125" style="7" customWidth="1"/>
    <col min="12546" max="12546" width="12.625" style="7" bestFit="1" customWidth="1"/>
    <col min="12547" max="12564" width="7.375" style="7" customWidth="1"/>
    <col min="12565" max="12565" width="12.625" style="7" bestFit="1" customWidth="1"/>
    <col min="12566" max="12567" width="5.125" style="7" customWidth="1"/>
    <col min="12568" max="12568" width="12.625" style="7" bestFit="1" customWidth="1"/>
    <col min="12569" max="12586" width="7.375" style="7" customWidth="1"/>
    <col min="12587" max="12587" width="12.625" style="7" bestFit="1" customWidth="1"/>
    <col min="12588" max="12589" width="5.125" style="7" customWidth="1"/>
    <col min="12590" max="12590" width="13.625" style="7" bestFit="1" customWidth="1"/>
    <col min="12591" max="12594" width="7.375" style="7" customWidth="1"/>
    <col min="12595" max="12609" width="7.25" style="7" customWidth="1"/>
    <col min="12610" max="12610" width="12.625" style="7" bestFit="1" customWidth="1"/>
    <col min="12611" max="12611" width="5.125" style="7" customWidth="1"/>
    <col min="12612" max="12612" width="5.25" style="7" customWidth="1"/>
    <col min="12613" max="12613" width="13.625" style="7" bestFit="1" customWidth="1"/>
    <col min="12614" max="12615" width="7.25" style="7" customWidth="1"/>
    <col min="12616" max="12621" width="7.5" style="7" customWidth="1"/>
    <col min="12622" max="12622" width="15.5" style="7" customWidth="1"/>
    <col min="12623" max="12623" width="5.25" style="7" customWidth="1"/>
    <col min="12624" max="12624" width="13.625" style="7" customWidth="1"/>
    <col min="12625" max="12625" width="7.5" style="7" customWidth="1"/>
    <col min="12626" max="12626" width="15.5" style="7" customWidth="1"/>
    <col min="12627" max="12800" width="8.875" style="7"/>
    <col min="12801" max="12801" width="5.125" style="7" customWidth="1"/>
    <col min="12802" max="12802" width="12.625" style="7" bestFit="1" customWidth="1"/>
    <col min="12803" max="12820" width="7.375" style="7" customWidth="1"/>
    <col min="12821" max="12821" width="12.625" style="7" bestFit="1" customWidth="1"/>
    <col min="12822" max="12823" width="5.125" style="7" customWidth="1"/>
    <col min="12824" max="12824" width="12.625" style="7" bestFit="1" customWidth="1"/>
    <col min="12825" max="12842" width="7.375" style="7" customWidth="1"/>
    <col min="12843" max="12843" width="12.625" style="7" bestFit="1" customWidth="1"/>
    <col min="12844" max="12845" width="5.125" style="7" customWidth="1"/>
    <col min="12846" max="12846" width="13.625" style="7" bestFit="1" customWidth="1"/>
    <col min="12847" max="12850" width="7.375" style="7" customWidth="1"/>
    <col min="12851" max="12865" width="7.25" style="7" customWidth="1"/>
    <col min="12866" max="12866" width="12.625" style="7" bestFit="1" customWidth="1"/>
    <col min="12867" max="12867" width="5.125" style="7" customWidth="1"/>
    <col min="12868" max="12868" width="5.25" style="7" customWidth="1"/>
    <col min="12869" max="12869" width="13.625" style="7" bestFit="1" customWidth="1"/>
    <col min="12870" max="12871" width="7.25" style="7" customWidth="1"/>
    <col min="12872" max="12877" width="7.5" style="7" customWidth="1"/>
    <col min="12878" max="12878" width="15.5" style="7" customWidth="1"/>
    <col min="12879" max="12879" width="5.25" style="7" customWidth="1"/>
    <col min="12880" max="12880" width="13.625" style="7" customWidth="1"/>
    <col min="12881" max="12881" width="7.5" style="7" customWidth="1"/>
    <col min="12882" max="12882" width="15.5" style="7" customWidth="1"/>
    <col min="12883" max="13056" width="8.875" style="7"/>
    <col min="13057" max="13057" width="5.125" style="7" customWidth="1"/>
    <col min="13058" max="13058" width="12.625" style="7" bestFit="1" customWidth="1"/>
    <col min="13059" max="13076" width="7.375" style="7" customWidth="1"/>
    <col min="13077" max="13077" width="12.625" style="7" bestFit="1" customWidth="1"/>
    <col min="13078" max="13079" width="5.125" style="7" customWidth="1"/>
    <col min="13080" max="13080" width="12.625" style="7" bestFit="1" customWidth="1"/>
    <col min="13081" max="13098" width="7.375" style="7" customWidth="1"/>
    <col min="13099" max="13099" width="12.625" style="7" bestFit="1" customWidth="1"/>
    <col min="13100" max="13101" width="5.125" style="7" customWidth="1"/>
    <col min="13102" max="13102" width="13.625" style="7" bestFit="1" customWidth="1"/>
    <col min="13103" max="13106" width="7.375" style="7" customWidth="1"/>
    <col min="13107" max="13121" width="7.25" style="7" customWidth="1"/>
    <col min="13122" max="13122" width="12.625" style="7" bestFit="1" customWidth="1"/>
    <col min="13123" max="13123" width="5.125" style="7" customWidth="1"/>
    <col min="13124" max="13124" width="5.25" style="7" customWidth="1"/>
    <col min="13125" max="13125" width="13.625" style="7" bestFit="1" customWidth="1"/>
    <col min="13126" max="13127" width="7.25" style="7" customWidth="1"/>
    <col min="13128" max="13133" width="7.5" style="7" customWidth="1"/>
    <col min="13134" max="13134" width="15.5" style="7" customWidth="1"/>
    <col min="13135" max="13135" width="5.25" style="7" customWidth="1"/>
    <col min="13136" max="13136" width="13.625" style="7" customWidth="1"/>
    <col min="13137" max="13137" width="7.5" style="7" customWidth="1"/>
    <col min="13138" max="13138" width="15.5" style="7" customWidth="1"/>
    <col min="13139" max="13312" width="8.875" style="7"/>
    <col min="13313" max="13313" width="5.125" style="7" customWidth="1"/>
    <col min="13314" max="13314" width="12.625" style="7" bestFit="1" customWidth="1"/>
    <col min="13315" max="13332" width="7.375" style="7" customWidth="1"/>
    <col min="13333" max="13333" width="12.625" style="7" bestFit="1" customWidth="1"/>
    <col min="13334" max="13335" width="5.125" style="7" customWidth="1"/>
    <col min="13336" max="13336" width="12.625" style="7" bestFit="1" customWidth="1"/>
    <col min="13337" max="13354" width="7.375" style="7" customWidth="1"/>
    <col min="13355" max="13355" width="12.625" style="7" bestFit="1" customWidth="1"/>
    <col min="13356" max="13357" width="5.125" style="7" customWidth="1"/>
    <col min="13358" max="13358" width="13.625" style="7" bestFit="1" customWidth="1"/>
    <col min="13359" max="13362" width="7.375" style="7" customWidth="1"/>
    <col min="13363" max="13377" width="7.25" style="7" customWidth="1"/>
    <col min="13378" max="13378" width="12.625" style="7" bestFit="1" customWidth="1"/>
    <col min="13379" max="13379" width="5.125" style="7" customWidth="1"/>
    <col min="13380" max="13380" width="5.25" style="7" customWidth="1"/>
    <col min="13381" max="13381" width="13.625" style="7" bestFit="1" customWidth="1"/>
    <col min="13382" max="13383" width="7.25" style="7" customWidth="1"/>
    <col min="13384" max="13389" width="7.5" style="7" customWidth="1"/>
    <col min="13390" max="13390" width="15.5" style="7" customWidth="1"/>
    <col min="13391" max="13391" width="5.25" style="7" customWidth="1"/>
    <col min="13392" max="13392" width="13.625" style="7" customWidth="1"/>
    <col min="13393" max="13393" width="7.5" style="7" customWidth="1"/>
    <col min="13394" max="13394" width="15.5" style="7" customWidth="1"/>
    <col min="13395" max="13568" width="8.875" style="7"/>
    <col min="13569" max="13569" width="5.125" style="7" customWidth="1"/>
    <col min="13570" max="13570" width="12.625" style="7" bestFit="1" customWidth="1"/>
    <col min="13571" max="13588" width="7.375" style="7" customWidth="1"/>
    <col min="13589" max="13589" width="12.625" style="7" bestFit="1" customWidth="1"/>
    <col min="13590" max="13591" width="5.125" style="7" customWidth="1"/>
    <col min="13592" max="13592" width="12.625" style="7" bestFit="1" customWidth="1"/>
    <col min="13593" max="13610" width="7.375" style="7" customWidth="1"/>
    <col min="13611" max="13611" width="12.625" style="7" bestFit="1" customWidth="1"/>
    <col min="13612" max="13613" width="5.125" style="7" customWidth="1"/>
    <col min="13614" max="13614" width="13.625" style="7" bestFit="1" customWidth="1"/>
    <col min="13615" max="13618" width="7.375" style="7" customWidth="1"/>
    <col min="13619" max="13633" width="7.25" style="7" customWidth="1"/>
    <col min="13634" max="13634" width="12.625" style="7" bestFit="1" customWidth="1"/>
    <col min="13635" max="13635" width="5.125" style="7" customWidth="1"/>
    <col min="13636" max="13636" width="5.25" style="7" customWidth="1"/>
    <col min="13637" max="13637" width="13.625" style="7" bestFit="1" customWidth="1"/>
    <col min="13638" max="13639" width="7.25" style="7" customWidth="1"/>
    <col min="13640" max="13645" width="7.5" style="7" customWidth="1"/>
    <col min="13646" max="13646" width="15.5" style="7" customWidth="1"/>
    <col min="13647" max="13647" width="5.25" style="7" customWidth="1"/>
    <col min="13648" max="13648" width="13.625" style="7" customWidth="1"/>
    <col min="13649" max="13649" width="7.5" style="7" customWidth="1"/>
    <col min="13650" max="13650" width="15.5" style="7" customWidth="1"/>
    <col min="13651" max="13824" width="8.875" style="7"/>
    <col min="13825" max="13825" width="5.125" style="7" customWidth="1"/>
    <col min="13826" max="13826" width="12.625" style="7" bestFit="1" customWidth="1"/>
    <col min="13827" max="13844" width="7.375" style="7" customWidth="1"/>
    <col min="13845" max="13845" width="12.625" style="7" bestFit="1" customWidth="1"/>
    <col min="13846" max="13847" width="5.125" style="7" customWidth="1"/>
    <col min="13848" max="13848" width="12.625" style="7" bestFit="1" customWidth="1"/>
    <col min="13849" max="13866" width="7.375" style="7" customWidth="1"/>
    <col min="13867" max="13867" width="12.625" style="7" bestFit="1" customWidth="1"/>
    <col min="13868" max="13869" width="5.125" style="7" customWidth="1"/>
    <col min="13870" max="13870" width="13.625" style="7" bestFit="1" customWidth="1"/>
    <col min="13871" max="13874" width="7.375" style="7" customWidth="1"/>
    <col min="13875" max="13889" width="7.25" style="7" customWidth="1"/>
    <col min="13890" max="13890" width="12.625" style="7" bestFit="1" customWidth="1"/>
    <col min="13891" max="13891" width="5.125" style="7" customWidth="1"/>
    <col min="13892" max="13892" width="5.25" style="7" customWidth="1"/>
    <col min="13893" max="13893" width="13.625" style="7" bestFit="1" customWidth="1"/>
    <col min="13894" max="13895" width="7.25" style="7" customWidth="1"/>
    <col min="13896" max="13901" width="7.5" style="7" customWidth="1"/>
    <col min="13902" max="13902" width="15.5" style="7" customWidth="1"/>
    <col min="13903" max="13903" width="5.25" style="7" customWidth="1"/>
    <col min="13904" max="13904" width="13.625" style="7" customWidth="1"/>
    <col min="13905" max="13905" width="7.5" style="7" customWidth="1"/>
    <col min="13906" max="13906" width="15.5" style="7" customWidth="1"/>
    <col min="13907" max="14080" width="8.875" style="7"/>
    <col min="14081" max="14081" width="5.125" style="7" customWidth="1"/>
    <col min="14082" max="14082" width="12.625" style="7" bestFit="1" customWidth="1"/>
    <col min="14083" max="14100" width="7.375" style="7" customWidth="1"/>
    <col min="14101" max="14101" width="12.625" style="7" bestFit="1" customWidth="1"/>
    <col min="14102" max="14103" width="5.125" style="7" customWidth="1"/>
    <col min="14104" max="14104" width="12.625" style="7" bestFit="1" customWidth="1"/>
    <col min="14105" max="14122" width="7.375" style="7" customWidth="1"/>
    <col min="14123" max="14123" width="12.625" style="7" bestFit="1" customWidth="1"/>
    <col min="14124" max="14125" width="5.125" style="7" customWidth="1"/>
    <col min="14126" max="14126" width="13.625" style="7" bestFit="1" customWidth="1"/>
    <col min="14127" max="14130" width="7.375" style="7" customWidth="1"/>
    <col min="14131" max="14145" width="7.25" style="7" customWidth="1"/>
    <col min="14146" max="14146" width="12.625" style="7" bestFit="1" customWidth="1"/>
    <col min="14147" max="14147" width="5.125" style="7" customWidth="1"/>
    <col min="14148" max="14148" width="5.25" style="7" customWidth="1"/>
    <col min="14149" max="14149" width="13.625" style="7" bestFit="1" customWidth="1"/>
    <col min="14150" max="14151" width="7.25" style="7" customWidth="1"/>
    <col min="14152" max="14157" width="7.5" style="7" customWidth="1"/>
    <col min="14158" max="14158" width="15.5" style="7" customWidth="1"/>
    <col min="14159" max="14159" width="5.25" style="7" customWidth="1"/>
    <col min="14160" max="14160" width="13.625" style="7" customWidth="1"/>
    <col min="14161" max="14161" width="7.5" style="7" customWidth="1"/>
    <col min="14162" max="14162" width="15.5" style="7" customWidth="1"/>
    <col min="14163" max="14336" width="8.875" style="7"/>
    <col min="14337" max="14337" width="5.125" style="7" customWidth="1"/>
    <col min="14338" max="14338" width="12.625" style="7" bestFit="1" customWidth="1"/>
    <col min="14339" max="14356" width="7.375" style="7" customWidth="1"/>
    <col min="14357" max="14357" width="12.625" style="7" bestFit="1" customWidth="1"/>
    <col min="14358" max="14359" width="5.125" style="7" customWidth="1"/>
    <col min="14360" max="14360" width="12.625" style="7" bestFit="1" customWidth="1"/>
    <col min="14361" max="14378" width="7.375" style="7" customWidth="1"/>
    <col min="14379" max="14379" width="12.625" style="7" bestFit="1" customWidth="1"/>
    <col min="14380" max="14381" width="5.125" style="7" customWidth="1"/>
    <col min="14382" max="14382" width="13.625" style="7" bestFit="1" customWidth="1"/>
    <col min="14383" max="14386" width="7.375" style="7" customWidth="1"/>
    <col min="14387" max="14401" width="7.25" style="7" customWidth="1"/>
    <col min="14402" max="14402" width="12.625" style="7" bestFit="1" customWidth="1"/>
    <col min="14403" max="14403" width="5.125" style="7" customWidth="1"/>
    <col min="14404" max="14404" width="5.25" style="7" customWidth="1"/>
    <col min="14405" max="14405" width="13.625" style="7" bestFit="1" customWidth="1"/>
    <col min="14406" max="14407" width="7.25" style="7" customWidth="1"/>
    <col min="14408" max="14413" width="7.5" style="7" customWidth="1"/>
    <col min="14414" max="14414" width="15.5" style="7" customWidth="1"/>
    <col min="14415" max="14415" width="5.25" style="7" customWidth="1"/>
    <col min="14416" max="14416" width="13.625" style="7" customWidth="1"/>
    <col min="14417" max="14417" width="7.5" style="7" customWidth="1"/>
    <col min="14418" max="14418" width="15.5" style="7" customWidth="1"/>
    <col min="14419" max="14592" width="8.875" style="7"/>
    <col min="14593" max="14593" width="5.125" style="7" customWidth="1"/>
    <col min="14594" max="14594" width="12.625" style="7" bestFit="1" customWidth="1"/>
    <col min="14595" max="14612" width="7.375" style="7" customWidth="1"/>
    <col min="14613" max="14613" width="12.625" style="7" bestFit="1" customWidth="1"/>
    <col min="14614" max="14615" width="5.125" style="7" customWidth="1"/>
    <col min="14616" max="14616" width="12.625" style="7" bestFit="1" customWidth="1"/>
    <col min="14617" max="14634" width="7.375" style="7" customWidth="1"/>
    <col min="14635" max="14635" width="12.625" style="7" bestFit="1" customWidth="1"/>
    <col min="14636" max="14637" width="5.125" style="7" customWidth="1"/>
    <col min="14638" max="14638" width="13.625" style="7" bestFit="1" customWidth="1"/>
    <col min="14639" max="14642" width="7.375" style="7" customWidth="1"/>
    <col min="14643" max="14657" width="7.25" style="7" customWidth="1"/>
    <col min="14658" max="14658" width="12.625" style="7" bestFit="1" customWidth="1"/>
    <col min="14659" max="14659" width="5.125" style="7" customWidth="1"/>
    <col min="14660" max="14660" width="5.25" style="7" customWidth="1"/>
    <col min="14661" max="14661" width="13.625" style="7" bestFit="1" customWidth="1"/>
    <col min="14662" max="14663" width="7.25" style="7" customWidth="1"/>
    <col min="14664" max="14669" width="7.5" style="7" customWidth="1"/>
    <col min="14670" max="14670" width="15.5" style="7" customWidth="1"/>
    <col min="14671" max="14671" width="5.25" style="7" customWidth="1"/>
    <col min="14672" max="14672" width="13.625" style="7" customWidth="1"/>
    <col min="14673" max="14673" width="7.5" style="7" customWidth="1"/>
    <col min="14674" max="14674" width="15.5" style="7" customWidth="1"/>
    <col min="14675" max="14848" width="8.875" style="7"/>
    <col min="14849" max="14849" width="5.125" style="7" customWidth="1"/>
    <col min="14850" max="14850" width="12.625" style="7" bestFit="1" customWidth="1"/>
    <col min="14851" max="14868" width="7.375" style="7" customWidth="1"/>
    <col min="14869" max="14869" width="12.625" style="7" bestFit="1" customWidth="1"/>
    <col min="14870" max="14871" width="5.125" style="7" customWidth="1"/>
    <col min="14872" max="14872" width="12.625" style="7" bestFit="1" customWidth="1"/>
    <col min="14873" max="14890" width="7.375" style="7" customWidth="1"/>
    <col min="14891" max="14891" width="12.625" style="7" bestFit="1" customWidth="1"/>
    <col min="14892" max="14893" width="5.125" style="7" customWidth="1"/>
    <col min="14894" max="14894" width="13.625" style="7" bestFit="1" customWidth="1"/>
    <col min="14895" max="14898" width="7.375" style="7" customWidth="1"/>
    <col min="14899" max="14913" width="7.25" style="7" customWidth="1"/>
    <col min="14914" max="14914" width="12.625" style="7" bestFit="1" customWidth="1"/>
    <col min="14915" max="14915" width="5.125" style="7" customWidth="1"/>
    <col min="14916" max="14916" width="5.25" style="7" customWidth="1"/>
    <col min="14917" max="14917" width="13.625" style="7" bestFit="1" customWidth="1"/>
    <col min="14918" max="14919" width="7.25" style="7" customWidth="1"/>
    <col min="14920" max="14925" width="7.5" style="7" customWidth="1"/>
    <col min="14926" max="14926" width="15.5" style="7" customWidth="1"/>
    <col min="14927" max="14927" width="5.25" style="7" customWidth="1"/>
    <col min="14928" max="14928" width="13.625" style="7" customWidth="1"/>
    <col min="14929" max="14929" width="7.5" style="7" customWidth="1"/>
    <col min="14930" max="14930" width="15.5" style="7" customWidth="1"/>
    <col min="14931" max="15104" width="8.875" style="7"/>
    <col min="15105" max="15105" width="5.125" style="7" customWidth="1"/>
    <col min="15106" max="15106" width="12.625" style="7" bestFit="1" customWidth="1"/>
    <col min="15107" max="15124" width="7.375" style="7" customWidth="1"/>
    <col min="15125" max="15125" width="12.625" style="7" bestFit="1" customWidth="1"/>
    <col min="15126" max="15127" width="5.125" style="7" customWidth="1"/>
    <col min="15128" max="15128" width="12.625" style="7" bestFit="1" customWidth="1"/>
    <col min="15129" max="15146" width="7.375" style="7" customWidth="1"/>
    <col min="15147" max="15147" width="12.625" style="7" bestFit="1" customWidth="1"/>
    <col min="15148" max="15149" width="5.125" style="7" customWidth="1"/>
    <col min="15150" max="15150" width="13.625" style="7" bestFit="1" customWidth="1"/>
    <col min="15151" max="15154" width="7.375" style="7" customWidth="1"/>
    <col min="15155" max="15169" width="7.25" style="7" customWidth="1"/>
    <col min="15170" max="15170" width="12.625" style="7" bestFit="1" customWidth="1"/>
    <col min="15171" max="15171" width="5.125" style="7" customWidth="1"/>
    <col min="15172" max="15172" width="5.25" style="7" customWidth="1"/>
    <col min="15173" max="15173" width="13.625" style="7" bestFit="1" customWidth="1"/>
    <col min="15174" max="15175" width="7.25" style="7" customWidth="1"/>
    <col min="15176" max="15181" width="7.5" style="7" customWidth="1"/>
    <col min="15182" max="15182" width="15.5" style="7" customWidth="1"/>
    <col min="15183" max="15183" width="5.25" style="7" customWidth="1"/>
    <col min="15184" max="15184" width="13.625" style="7" customWidth="1"/>
    <col min="15185" max="15185" width="7.5" style="7" customWidth="1"/>
    <col min="15186" max="15186" width="15.5" style="7" customWidth="1"/>
    <col min="15187" max="15360" width="8.875" style="7"/>
    <col min="15361" max="15361" width="5.125" style="7" customWidth="1"/>
    <col min="15362" max="15362" width="12.625" style="7" bestFit="1" customWidth="1"/>
    <col min="15363" max="15380" width="7.375" style="7" customWidth="1"/>
    <col min="15381" max="15381" width="12.625" style="7" bestFit="1" customWidth="1"/>
    <col min="15382" max="15383" width="5.125" style="7" customWidth="1"/>
    <col min="15384" max="15384" width="12.625" style="7" bestFit="1" customWidth="1"/>
    <col min="15385" max="15402" width="7.375" style="7" customWidth="1"/>
    <col min="15403" max="15403" width="12.625" style="7" bestFit="1" customWidth="1"/>
    <col min="15404" max="15405" width="5.125" style="7" customWidth="1"/>
    <col min="15406" max="15406" width="13.625" style="7" bestFit="1" customWidth="1"/>
    <col min="15407" max="15410" width="7.375" style="7" customWidth="1"/>
    <col min="15411" max="15425" width="7.25" style="7" customWidth="1"/>
    <col min="15426" max="15426" width="12.625" style="7" bestFit="1" customWidth="1"/>
    <col min="15427" max="15427" width="5.125" style="7" customWidth="1"/>
    <col min="15428" max="15428" width="5.25" style="7" customWidth="1"/>
    <col min="15429" max="15429" width="13.625" style="7" bestFit="1" customWidth="1"/>
    <col min="15430" max="15431" width="7.25" style="7" customWidth="1"/>
    <col min="15432" max="15437" width="7.5" style="7" customWidth="1"/>
    <col min="15438" max="15438" width="15.5" style="7" customWidth="1"/>
    <col min="15439" max="15439" width="5.25" style="7" customWidth="1"/>
    <col min="15440" max="15440" width="13.625" style="7" customWidth="1"/>
    <col min="15441" max="15441" width="7.5" style="7" customWidth="1"/>
    <col min="15442" max="15442" width="15.5" style="7" customWidth="1"/>
    <col min="15443" max="15616" width="8.875" style="7"/>
    <col min="15617" max="15617" width="5.125" style="7" customWidth="1"/>
    <col min="15618" max="15618" width="12.625" style="7" bestFit="1" customWidth="1"/>
    <col min="15619" max="15636" width="7.375" style="7" customWidth="1"/>
    <col min="15637" max="15637" width="12.625" style="7" bestFit="1" customWidth="1"/>
    <col min="15638" max="15639" width="5.125" style="7" customWidth="1"/>
    <col min="15640" max="15640" width="12.625" style="7" bestFit="1" customWidth="1"/>
    <col min="15641" max="15658" width="7.375" style="7" customWidth="1"/>
    <col min="15659" max="15659" width="12.625" style="7" bestFit="1" customWidth="1"/>
    <col min="15660" max="15661" width="5.125" style="7" customWidth="1"/>
    <col min="15662" max="15662" width="13.625" style="7" bestFit="1" customWidth="1"/>
    <col min="15663" max="15666" width="7.375" style="7" customWidth="1"/>
    <col min="15667" max="15681" width="7.25" style="7" customWidth="1"/>
    <col min="15682" max="15682" width="12.625" style="7" bestFit="1" customWidth="1"/>
    <col min="15683" max="15683" width="5.125" style="7" customWidth="1"/>
    <col min="15684" max="15684" width="5.25" style="7" customWidth="1"/>
    <col min="15685" max="15685" width="13.625" style="7" bestFit="1" customWidth="1"/>
    <col min="15686" max="15687" width="7.25" style="7" customWidth="1"/>
    <col min="15688" max="15693" width="7.5" style="7" customWidth="1"/>
    <col min="15694" max="15694" width="15.5" style="7" customWidth="1"/>
    <col min="15695" max="15695" width="5.25" style="7" customWidth="1"/>
    <col min="15696" max="15696" width="13.625" style="7" customWidth="1"/>
    <col min="15697" max="15697" width="7.5" style="7" customWidth="1"/>
    <col min="15698" max="15698" width="15.5" style="7" customWidth="1"/>
    <col min="15699" max="15872" width="8.875" style="7"/>
    <col min="15873" max="15873" width="5.125" style="7" customWidth="1"/>
    <col min="15874" max="15874" width="12.625" style="7" bestFit="1" customWidth="1"/>
    <col min="15875" max="15892" width="7.375" style="7" customWidth="1"/>
    <col min="15893" max="15893" width="12.625" style="7" bestFit="1" customWidth="1"/>
    <col min="15894" max="15895" width="5.125" style="7" customWidth="1"/>
    <col min="15896" max="15896" width="12.625" style="7" bestFit="1" customWidth="1"/>
    <col min="15897" max="15914" width="7.375" style="7" customWidth="1"/>
    <col min="15915" max="15915" width="12.625" style="7" bestFit="1" customWidth="1"/>
    <col min="15916" max="15917" width="5.125" style="7" customWidth="1"/>
    <col min="15918" max="15918" width="13.625" style="7" bestFit="1" customWidth="1"/>
    <col min="15919" max="15922" width="7.375" style="7" customWidth="1"/>
    <col min="15923" max="15937" width="7.25" style="7" customWidth="1"/>
    <col min="15938" max="15938" width="12.625" style="7" bestFit="1" customWidth="1"/>
    <col min="15939" max="15939" width="5.125" style="7" customWidth="1"/>
    <col min="15940" max="15940" width="5.25" style="7" customWidth="1"/>
    <col min="15941" max="15941" width="13.625" style="7" bestFit="1" customWidth="1"/>
    <col min="15942" max="15943" width="7.25" style="7" customWidth="1"/>
    <col min="15944" max="15949" width="7.5" style="7" customWidth="1"/>
    <col min="15950" max="15950" width="15.5" style="7" customWidth="1"/>
    <col min="15951" max="15951" width="5.25" style="7" customWidth="1"/>
    <col min="15952" max="15952" width="13.625" style="7" customWidth="1"/>
    <col min="15953" max="15953" width="7.5" style="7" customWidth="1"/>
    <col min="15954" max="15954" width="15.5" style="7" customWidth="1"/>
    <col min="15955" max="16128" width="8.875" style="7"/>
    <col min="16129" max="16129" width="5.125" style="7" customWidth="1"/>
    <col min="16130" max="16130" width="12.625" style="7" bestFit="1" customWidth="1"/>
    <col min="16131" max="16148" width="7.375" style="7" customWidth="1"/>
    <col min="16149" max="16149" width="12.625" style="7" bestFit="1" customWidth="1"/>
    <col min="16150" max="16151" width="5.125" style="7" customWidth="1"/>
    <col min="16152" max="16152" width="12.625" style="7" bestFit="1" customWidth="1"/>
    <col min="16153" max="16170" width="7.375" style="7" customWidth="1"/>
    <col min="16171" max="16171" width="12.625" style="7" bestFit="1" customWidth="1"/>
    <col min="16172" max="16173" width="5.125" style="7" customWidth="1"/>
    <col min="16174" max="16174" width="13.625" style="7" bestFit="1" customWidth="1"/>
    <col min="16175" max="16178" width="7.375" style="7" customWidth="1"/>
    <col min="16179" max="16193" width="7.25" style="7" customWidth="1"/>
    <col min="16194" max="16194" width="12.625" style="7" bestFit="1" customWidth="1"/>
    <col min="16195" max="16195" width="5.125" style="7" customWidth="1"/>
    <col min="16196" max="16196" width="5.25" style="7" customWidth="1"/>
    <col min="16197" max="16197" width="13.625" style="7" bestFit="1" customWidth="1"/>
    <col min="16198" max="16199" width="7.25" style="7" customWidth="1"/>
    <col min="16200" max="16205" width="7.5" style="7" customWidth="1"/>
    <col min="16206" max="16206" width="15.5" style="7" customWidth="1"/>
    <col min="16207" max="16207" width="5.25" style="7" customWidth="1"/>
    <col min="16208" max="16208" width="13.625" style="7" customWidth="1"/>
    <col min="16209" max="16209" width="7.5" style="7" customWidth="1"/>
    <col min="16210" max="16210" width="15.5" style="7" customWidth="1"/>
    <col min="16211" max="16384" width="8.875" style="7"/>
  </cols>
  <sheetData>
    <row r="1" spans="1:83" ht="26.2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3"/>
      <c r="R1" s="3"/>
      <c r="S1" s="3"/>
      <c r="T1" s="3"/>
      <c r="U1" s="2"/>
      <c r="V1" s="1"/>
      <c r="W1" s="1"/>
      <c r="X1" s="2"/>
      <c r="Y1" s="3"/>
      <c r="Z1" s="3"/>
      <c r="AA1" s="3"/>
      <c r="AB1" s="3"/>
      <c r="AC1" s="5"/>
      <c r="AD1" s="5"/>
      <c r="AE1" s="5"/>
      <c r="AF1" s="5"/>
      <c r="AG1" s="5"/>
      <c r="AH1" s="5"/>
      <c r="AI1" s="5"/>
      <c r="AJ1" s="5"/>
      <c r="AK1" s="5"/>
      <c r="AL1" s="5"/>
      <c r="AM1" s="1"/>
      <c r="AN1" s="5"/>
      <c r="AO1" s="5"/>
      <c r="AP1" s="6"/>
      <c r="AQ1" s="2"/>
      <c r="AR1" s="1"/>
      <c r="AS1" s="1"/>
      <c r="AT1" s="2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2"/>
      <c r="BO1" s="1"/>
      <c r="BP1" s="1"/>
      <c r="BQ1" s="2"/>
      <c r="BR1" s="5"/>
      <c r="BS1" s="5"/>
      <c r="BT1" s="5"/>
      <c r="BU1" s="5"/>
      <c r="BV1" s="5"/>
      <c r="BW1" s="5"/>
      <c r="BX1" s="5"/>
      <c r="BY1" s="5"/>
      <c r="BZ1" s="5"/>
    </row>
    <row r="2" spans="1:83" ht="26.25" customHeight="1">
      <c r="A2" s="1" t="s">
        <v>1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8"/>
      <c r="V2" s="9"/>
      <c r="W2" s="9"/>
      <c r="X2" s="8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8"/>
      <c r="AR2" s="9"/>
      <c r="AS2" s="9"/>
      <c r="AT2" s="8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8"/>
      <c r="BO2" s="9"/>
      <c r="BP2" s="9"/>
      <c r="BQ2" s="8"/>
      <c r="BR2" s="9"/>
      <c r="BS2" s="9"/>
      <c r="BT2" s="9"/>
      <c r="BU2" s="9"/>
      <c r="BV2" s="9"/>
      <c r="BW2" s="9"/>
      <c r="BX2" s="9"/>
      <c r="BY2" s="9"/>
      <c r="BZ2" s="9"/>
    </row>
    <row r="3" spans="1:83" ht="26.25" customHeight="1">
      <c r="A3" s="10" t="s">
        <v>2</v>
      </c>
      <c r="B3" s="1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2" t="s">
        <v>15</v>
      </c>
      <c r="P3" s="12" t="s">
        <v>16</v>
      </c>
      <c r="Q3" s="12" t="s">
        <v>17</v>
      </c>
      <c r="R3" s="12" t="s">
        <v>18</v>
      </c>
      <c r="S3" s="12" t="s">
        <v>19</v>
      </c>
      <c r="T3" s="12" t="s">
        <v>20</v>
      </c>
      <c r="U3" s="10" t="s">
        <v>21</v>
      </c>
      <c r="V3" s="11"/>
      <c r="W3" s="10" t="s">
        <v>2</v>
      </c>
      <c r="X3" s="11"/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10" t="s">
        <v>21</v>
      </c>
      <c r="AR3" s="11"/>
      <c r="AS3" s="10" t="s">
        <v>2</v>
      </c>
      <c r="AT3" s="11"/>
      <c r="AU3" s="12" t="s">
        <v>40</v>
      </c>
      <c r="AV3" s="12" t="s">
        <v>41</v>
      </c>
      <c r="AW3" s="12" t="s">
        <v>42</v>
      </c>
      <c r="AX3" s="12" t="s">
        <v>43</v>
      </c>
      <c r="AY3" s="12" t="s">
        <v>44</v>
      </c>
      <c r="AZ3" s="12" t="s">
        <v>45</v>
      </c>
      <c r="BA3" s="12" t="s">
        <v>46</v>
      </c>
      <c r="BB3" s="12" t="s">
        <v>47</v>
      </c>
      <c r="BC3" s="12" t="s">
        <v>48</v>
      </c>
      <c r="BD3" s="12" t="s">
        <v>49</v>
      </c>
      <c r="BE3" s="12" t="s">
        <v>50</v>
      </c>
      <c r="BF3" s="12" t="s">
        <v>51</v>
      </c>
      <c r="BG3" s="12" t="s">
        <v>52</v>
      </c>
      <c r="BH3" s="12" t="s">
        <v>53</v>
      </c>
      <c r="BI3" s="12" t="s">
        <v>54</v>
      </c>
      <c r="BJ3" s="12" t="s">
        <v>55</v>
      </c>
      <c r="BK3" s="12" t="s">
        <v>56</v>
      </c>
      <c r="BL3" s="12" t="s">
        <v>57</v>
      </c>
      <c r="BM3" s="12" t="s">
        <v>58</v>
      </c>
      <c r="BN3" s="10" t="s">
        <v>21</v>
      </c>
      <c r="BO3" s="11"/>
      <c r="BP3" s="10" t="s">
        <v>2</v>
      </c>
      <c r="BQ3" s="11"/>
      <c r="BR3" s="12" t="s">
        <v>59</v>
      </c>
      <c r="BS3" s="12" t="s">
        <v>60</v>
      </c>
      <c r="BT3" s="12" t="s">
        <v>61</v>
      </c>
      <c r="BU3" s="12" t="s">
        <v>62</v>
      </c>
      <c r="BV3" s="12" t="s">
        <v>63</v>
      </c>
      <c r="BW3" s="12" t="s">
        <v>64</v>
      </c>
      <c r="BX3" s="12" t="s">
        <v>65</v>
      </c>
      <c r="BY3" s="12" t="s">
        <v>66</v>
      </c>
      <c r="BZ3" s="12" t="s">
        <v>67</v>
      </c>
      <c r="CA3" s="10" t="s">
        <v>2</v>
      </c>
      <c r="CB3" s="11"/>
      <c r="CC3" s="12" t="s">
        <v>68</v>
      </c>
      <c r="CD3" s="12" t="s">
        <v>69</v>
      </c>
      <c r="CE3" s="12" t="s">
        <v>70</v>
      </c>
    </row>
    <row r="4" spans="1:83" ht="24" customHeight="1">
      <c r="A4" s="13" t="s">
        <v>71</v>
      </c>
      <c r="B4" s="14" t="s">
        <v>72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4" t="s">
        <v>72</v>
      </c>
      <c r="V4" s="13" t="s">
        <v>71</v>
      </c>
      <c r="W4" s="13" t="s">
        <v>71</v>
      </c>
      <c r="X4" s="14" t="s">
        <v>72</v>
      </c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7"/>
      <c r="AJ4" s="18">
        <v>2071</v>
      </c>
      <c r="AK4" s="18">
        <v>2738</v>
      </c>
      <c r="AL4" s="18">
        <v>2993</v>
      </c>
      <c r="AM4" s="18">
        <v>3225</v>
      </c>
      <c r="AN4" s="18">
        <v>3366</v>
      </c>
      <c r="AO4" s="18">
        <v>2978</v>
      </c>
      <c r="AP4" s="18">
        <v>3056</v>
      </c>
      <c r="AQ4" s="14" t="s">
        <v>72</v>
      </c>
      <c r="AR4" s="13" t="s">
        <v>71</v>
      </c>
      <c r="AS4" s="13" t="s">
        <v>71</v>
      </c>
      <c r="AT4" s="14" t="s">
        <v>72</v>
      </c>
      <c r="AU4" s="18">
        <v>2573</v>
      </c>
      <c r="AV4" s="18">
        <v>2581</v>
      </c>
      <c r="AW4" s="18">
        <v>2705</v>
      </c>
      <c r="AX4" s="18">
        <v>2840</v>
      </c>
      <c r="AY4" s="19">
        <v>2968</v>
      </c>
      <c r="AZ4" s="19">
        <v>3054</v>
      </c>
      <c r="BA4" s="19">
        <v>2948</v>
      </c>
      <c r="BB4" s="19">
        <v>2762</v>
      </c>
      <c r="BC4" s="19">
        <v>2570</v>
      </c>
      <c r="BD4" s="19">
        <v>2494</v>
      </c>
      <c r="BE4" s="19">
        <v>2799</v>
      </c>
      <c r="BF4" s="19">
        <v>3089</v>
      </c>
      <c r="BG4" s="19">
        <v>3397</v>
      </c>
      <c r="BH4" s="19">
        <v>3656</v>
      </c>
      <c r="BI4" s="19">
        <v>3892</v>
      </c>
      <c r="BJ4" s="19">
        <v>4057</v>
      </c>
      <c r="BK4" s="19">
        <v>4121</v>
      </c>
      <c r="BL4" s="19">
        <v>4568</v>
      </c>
      <c r="BM4" s="19">
        <v>4597</v>
      </c>
      <c r="BN4" s="14" t="s">
        <v>72</v>
      </c>
      <c r="BO4" s="13" t="s">
        <v>71</v>
      </c>
      <c r="BP4" s="13" t="s">
        <v>71</v>
      </c>
      <c r="BQ4" s="14" t="s">
        <v>72</v>
      </c>
      <c r="BR4" s="19">
        <v>4767</v>
      </c>
      <c r="BS4" s="19">
        <v>4603</v>
      </c>
      <c r="BT4" s="19">
        <v>5220</v>
      </c>
      <c r="BU4" s="19">
        <v>5236</v>
      </c>
      <c r="BV4" s="19">
        <v>5288</v>
      </c>
      <c r="BW4" s="19">
        <v>4900</v>
      </c>
      <c r="BX4" s="19">
        <f>'[1]図表1　（未）'!$C$4</f>
        <v>4534</v>
      </c>
      <c r="BY4" s="19">
        <v>4825</v>
      </c>
      <c r="BZ4" s="19">
        <v>4424</v>
      </c>
      <c r="CA4" s="13" t="s">
        <v>71</v>
      </c>
      <c r="CB4" s="14" t="s">
        <v>72</v>
      </c>
      <c r="CC4" s="19">
        <v>4328</v>
      </c>
      <c r="CD4" s="20">
        <f>[2]R6!O29</f>
        <v>4341</v>
      </c>
      <c r="CE4" s="18">
        <f>SUM(C4:CD4)</f>
        <v>134564</v>
      </c>
    </row>
    <row r="5" spans="1:83" ht="24" customHeight="1">
      <c r="A5" s="21"/>
      <c r="B5" s="14" t="s">
        <v>73</v>
      </c>
      <c r="C5" s="22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14" t="s">
        <v>73</v>
      </c>
      <c r="V5" s="21"/>
      <c r="W5" s="21"/>
      <c r="X5" s="14" t="s">
        <v>73</v>
      </c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4"/>
      <c r="AJ5" s="18">
        <v>213</v>
      </c>
      <c r="AK5" s="18">
        <v>569</v>
      </c>
      <c r="AL5" s="18">
        <v>750</v>
      </c>
      <c r="AM5" s="18">
        <v>834</v>
      </c>
      <c r="AN5" s="18">
        <v>1384</v>
      </c>
      <c r="AO5" s="18">
        <v>698</v>
      </c>
      <c r="AP5" s="18">
        <v>1145</v>
      </c>
      <c r="AQ5" s="14" t="s">
        <v>73</v>
      </c>
      <c r="AR5" s="21"/>
      <c r="AS5" s="21"/>
      <c r="AT5" s="14" t="s">
        <v>73</v>
      </c>
      <c r="AU5" s="18">
        <v>829</v>
      </c>
      <c r="AV5" s="18">
        <v>851</v>
      </c>
      <c r="AW5" s="18">
        <v>797</v>
      </c>
      <c r="AX5" s="18">
        <v>883</v>
      </c>
      <c r="AY5" s="19">
        <v>843</v>
      </c>
      <c r="AZ5" s="19">
        <v>964</v>
      </c>
      <c r="BA5" s="19">
        <v>872</v>
      </c>
      <c r="BB5" s="19">
        <v>1018</v>
      </c>
      <c r="BC5" s="19">
        <v>1027</v>
      </c>
      <c r="BD5" s="19">
        <v>789</v>
      </c>
      <c r="BE5" s="19">
        <v>741</v>
      </c>
      <c r="BF5" s="19">
        <v>651</v>
      </c>
      <c r="BG5" s="19">
        <v>869</v>
      </c>
      <c r="BH5" s="19">
        <v>1051</v>
      </c>
      <c r="BI5" s="19">
        <v>1240</v>
      </c>
      <c r="BJ5" s="19">
        <v>832</v>
      </c>
      <c r="BK5" s="19">
        <v>762</v>
      </c>
      <c r="BL5" s="19">
        <v>1060</v>
      </c>
      <c r="BM5" s="19">
        <v>1221</v>
      </c>
      <c r="BN5" s="14" t="s">
        <v>73</v>
      </c>
      <c r="BO5" s="21"/>
      <c r="BP5" s="21"/>
      <c r="BQ5" s="14" t="s">
        <v>73</v>
      </c>
      <c r="BR5" s="19">
        <v>1528</v>
      </c>
      <c r="BS5" s="19">
        <v>541</v>
      </c>
      <c r="BT5" s="19">
        <v>1230</v>
      </c>
      <c r="BU5" s="19">
        <v>1159</v>
      </c>
      <c r="BV5" s="19">
        <v>1657</v>
      </c>
      <c r="BW5" s="19">
        <v>670</v>
      </c>
      <c r="BX5" s="19">
        <f>'[1]図表1　（未）'!$D$4</f>
        <v>960</v>
      </c>
      <c r="BY5" s="19">
        <v>1993</v>
      </c>
      <c r="BZ5" s="19">
        <v>1418</v>
      </c>
      <c r="CA5" s="21"/>
      <c r="CB5" s="14" t="s">
        <v>73</v>
      </c>
      <c r="CC5" s="19">
        <v>1373</v>
      </c>
      <c r="CD5" s="20">
        <f>[2]R6!O30</f>
        <v>1663</v>
      </c>
      <c r="CE5" s="18">
        <f>SUM(C5:CD5)</f>
        <v>37085</v>
      </c>
    </row>
    <row r="6" spans="1:83" ht="24" customHeight="1">
      <c r="A6" s="25" t="s">
        <v>74</v>
      </c>
      <c r="B6" s="14" t="s">
        <v>75</v>
      </c>
      <c r="C6" s="23"/>
      <c r="D6" s="23"/>
      <c r="E6" s="23"/>
      <c r="F6" s="23"/>
      <c r="G6" s="23"/>
      <c r="H6" s="23"/>
      <c r="I6" s="23"/>
      <c r="J6" s="23"/>
      <c r="K6" s="23"/>
      <c r="L6" s="26"/>
      <c r="M6" s="26"/>
      <c r="N6" s="26"/>
      <c r="O6" s="23"/>
      <c r="P6" s="23"/>
      <c r="Q6" s="23"/>
      <c r="R6" s="23"/>
      <c r="S6" s="23"/>
      <c r="T6" s="23"/>
      <c r="U6" s="14" t="s">
        <v>75</v>
      </c>
      <c r="V6" s="25" t="s">
        <v>74</v>
      </c>
      <c r="W6" s="25" t="s">
        <v>74</v>
      </c>
      <c r="X6" s="14" t="s">
        <v>75</v>
      </c>
      <c r="Y6" s="23"/>
      <c r="Z6" s="23"/>
      <c r="AA6" s="23"/>
      <c r="AB6" s="23"/>
      <c r="AC6" s="26"/>
      <c r="AD6" s="26"/>
      <c r="AE6" s="26"/>
      <c r="AF6" s="23"/>
      <c r="AG6" s="23"/>
      <c r="AH6" s="23"/>
      <c r="AI6" s="23"/>
      <c r="AJ6" s="27">
        <f t="shared" ref="AJ6:AP6" si="0">IF(ISERROR(AJ5/AJ4),"",AJ5/AJ4)*100</f>
        <v>10.284886528247224</v>
      </c>
      <c r="AK6" s="27">
        <f t="shared" si="0"/>
        <v>20.781592403214024</v>
      </c>
      <c r="AL6" s="27">
        <f t="shared" si="0"/>
        <v>25.058469762779819</v>
      </c>
      <c r="AM6" s="27">
        <f t="shared" si="0"/>
        <v>25.86046511627907</v>
      </c>
      <c r="AN6" s="27">
        <f t="shared" si="0"/>
        <v>41.117052881758767</v>
      </c>
      <c r="AO6" s="27">
        <f t="shared" si="0"/>
        <v>23.438549361987913</v>
      </c>
      <c r="AP6" s="27">
        <f t="shared" si="0"/>
        <v>37.467277486910994</v>
      </c>
      <c r="AQ6" s="14" t="s">
        <v>75</v>
      </c>
      <c r="AR6" s="25" t="s">
        <v>74</v>
      </c>
      <c r="AS6" s="25" t="s">
        <v>74</v>
      </c>
      <c r="AT6" s="14" t="s">
        <v>75</v>
      </c>
      <c r="AU6" s="27">
        <f>IF(ISERROR(AU5/AU4),"",AU5/AU4)*100</f>
        <v>32.219199378157789</v>
      </c>
      <c r="AV6" s="27">
        <f>IF(ISERROR(AV5/AV4),"",AV5/AV4)*100</f>
        <v>32.971716388996512</v>
      </c>
      <c r="AW6" s="27">
        <f>IF(ISERROR(AW5/AW4),"",AW5/AW4)*100</f>
        <v>29.463955637707951</v>
      </c>
      <c r="AX6" s="27">
        <f>IF(ISERROR(AX5/AX4),"",AX5/AX4)*100</f>
        <v>31.091549295774644</v>
      </c>
      <c r="AY6" s="28">
        <v>28.402964959568735</v>
      </c>
      <c r="AZ6" s="28">
        <v>31.565160445317613</v>
      </c>
      <c r="BA6" s="28">
        <v>29.579375848032562</v>
      </c>
      <c r="BB6" s="28">
        <v>36.857349746560466</v>
      </c>
      <c r="BC6" s="28">
        <v>39.961089494163424</v>
      </c>
      <c r="BD6" s="28">
        <v>31.635926222935044</v>
      </c>
      <c r="BE6" s="28">
        <v>26.473740621650588</v>
      </c>
      <c r="BF6" s="28">
        <v>21.074781482680478</v>
      </c>
      <c r="BG6" s="28">
        <v>25.581395348837212</v>
      </c>
      <c r="BH6" s="28">
        <v>28.747264770240697</v>
      </c>
      <c r="BI6" s="28">
        <v>31.860226104830421</v>
      </c>
      <c r="BJ6" s="28">
        <v>20.507764357899926</v>
      </c>
      <c r="BK6" s="28">
        <f>IF(ISERROR(BK5/BK4),"",BK5/BK4)*100</f>
        <v>18.49065760737685</v>
      </c>
      <c r="BL6" s="28">
        <f>IF(ISERROR(BL5/BL4),"",BL5/BL4)*100</f>
        <v>23.204903677758317</v>
      </c>
      <c r="BM6" s="28">
        <f>IF(ISERROR(BM5/BM4),"",BM5/BM4)*100</f>
        <v>26.560800522079621</v>
      </c>
      <c r="BN6" s="14" t="s">
        <v>75</v>
      </c>
      <c r="BO6" s="25" t="s">
        <v>74</v>
      </c>
      <c r="BP6" s="25" t="s">
        <v>74</v>
      </c>
      <c r="BQ6" s="14" t="s">
        <v>75</v>
      </c>
      <c r="BR6" s="28">
        <f t="shared" ref="BR6:BY6" si="1">IF(ISERROR(BR5/BR4),"",BR5/BR4)*100</f>
        <v>32.053702538284035</v>
      </c>
      <c r="BS6" s="28">
        <f t="shared" si="1"/>
        <v>11.753204431892245</v>
      </c>
      <c r="BT6" s="28">
        <f t="shared" si="1"/>
        <v>23.563218390804597</v>
      </c>
      <c r="BU6" s="27">
        <f t="shared" si="1"/>
        <v>22.135217723453017</v>
      </c>
      <c r="BV6" s="27">
        <f t="shared" si="1"/>
        <v>31.335098335854767</v>
      </c>
      <c r="BW6" s="28">
        <f t="shared" si="1"/>
        <v>13.673469387755102</v>
      </c>
      <c r="BX6" s="28">
        <f t="shared" si="1"/>
        <v>21.173356859285398</v>
      </c>
      <c r="BY6" s="28">
        <f t="shared" si="1"/>
        <v>41.305699481865283</v>
      </c>
      <c r="BZ6" s="28">
        <v>32.052441229656417</v>
      </c>
      <c r="CA6" s="25" t="s">
        <v>74</v>
      </c>
      <c r="CB6" s="14" t="s">
        <v>75</v>
      </c>
      <c r="CC6" s="28">
        <v>31.723659889094268</v>
      </c>
      <c r="CD6" s="29">
        <f>CD5/CD4*100</f>
        <v>38.30914535821239</v>
      </c>
      <c r="CE6" s="29">
        <f>CE5/CE4*100</f>
        <v>27.559376950744628</v>
      </c>
    </row>
    <row r="7" spans="1:83" ht="24" customHeight="1">
      <c r="A7" s="13" t="s">
        <v>76</v>
      </c>
      <c r="B7" s="14" t="s">
        <v>72</v>
      </c>
      <c r="C7" s="18">
        <v>10407</v>
      </c>
      <c r="D7" s="18">
        <v>18880</v>
      </c>
      <c r="E7" s="18">
        <v>23633</v>
      </c>
      <c r="F7" s="18">
        <v>29401</v>
      </c>
      <c r="G7" s="18">
        <v>27621</v>
      </c>
      <c r="H7" s="18">
        <v>22183</v>
      </c>
      <c r="I7" s="18">
        <v>27801</v>
      </c>
      <c r="J7" s="18">
        <v>35727</v>
      </c>
      <c r="K7" s="18">
        <v>38449</v>
      </c>
      <c r="L7" s="18">
        <v>40582</v>
      </c>
      <c r="M7" s="18">
        <v>43071</v>
      </c>
      <c r="N7" s="18">
        <v>34560</v>
      </c>
      <c r="O7" s="18">
        <v>37448</v>
      </c>
      <c r="P7" s="18">
        <v>33789</v>
      </c>
      <c r="Q7" s="18">
        <v>47251</v>
      </c>
      <c r="R7" s="18">
        <v>55745</v>
      </c>
      <c r="S7" s="18">
        <v>59300</v>
      </c>
      <c r="T7" s="18">
        <v>56669</v>
      </c>
      <c r="U7" s="14" t="s">
        <v>72</v>
      </c>
      <c r="V7" s="13" t="s">
        <v>76</v>
      </c>
      <c r="W7" s="13" t="s">
        <v>76</v>
      </c>
      <c r="X7" s="14" t="s">
        <v>72</v>
      </c>
      <c r="Y7" s="18">
        <v>52575</v>
      </c>
      <c r="Z7" s="18">
        <v>56006</v>
      </c>
      <c r="AA7" s="18">
        <v>58774</v>
      </c>
      <c r="AB7" s="18">
        <v>64397</v>
      </c>
      <c r="AC7" s="18">
        <v>86722</v>
      </c>
      <c r="AD7" s="18">
        <v>79955</v>
      </c>
      <c r="AE7" s="18">
        <v>72210</v>
      </c>
      <c r="AF7" s="18">
        <v>65410</v>
      </c>
      <c r="AG7" s="18">
        <v>60938</v>
      </c>
      <c r="AH7" s="18">
        <v>62579</v>
      </c>
      <c r="AI7" s="18">
        <v>56391</v>
      </c>
      <c r="AJ7" s="18">
        <v>54624</v>
      </c>
      <c r="AK7" s="18">
        <v>52628</v>
      </c>
      <c r="AL7" s="18">
        <v>51227</v>
      </c>
      <c r="AM7" s="18">
        <v>50353</v>
      </c>
      <c r="AN7" s="18">
        <v>52036</v>
      </c>
      <c r="AO7" s="18">
        <v>51713</v>
      </c>
      <c r="AP7" s="18">
        <v>51427</v>
      </c>
      <c r="AQ7" s="14" t="s">
        <v>72</v>
      </c>
      <c r="AR7" s="13" t="s">
        <v>76</v>
      </c>
      <c r="AS7" s="13" t="s">
        <v>76</v>
      </c>
      <c r="AT7" s="14" t="s">
        <v>72</v>
      </c>
      <c r="AU7" s="18">
        <v>48060</v>
      </c>
      <c r="AV7" s="18">
        <v>49688</v>
      </c>
      <c r="AW7" s="18">
        <v>52162</v>
      </c>
      <c r="AX7" s="18">
        <v>54435</v>
      </c>
      <c r="AY7" s="19">
        <v>54494</v>
      </c>
      <c r="AZ7" s="19">
        <v>54597</v>
      </c>
      <c r="BA7" s="19">
        <v>54356</v>
      </c>
      <c r="BB7" s="19">
        <v>82044</v>
      </c>
      <c r="BC7" s="19">
        <v>73331</v>
      </c>
      <c r="BD7" s="19">
        <v>88617</v>
      </c>
      <c r="BE7" s="19">
        <v>87968</v>
      </c>
      <c r="BF7" s="19">
        <v>88514</v>
      </c>
      <c r="BG7" s="19">
        <v>88402</v>
      </c>
      <c r="BH7" s="19">
        <v>92714</v>
      </c>
      <c r="BI7" s="19">
        <v>88547</v>
      </c>
      <c r="BJ7" s="19">
        <v>89479</v>
      </c>
      <c r="BK7" s="19">
        <v>83321</v>
      </c>
      <c r="BL7" s="19">
        <v>83446</v>
      </c>
      <c r="BM7" s="19">
        <v>84147</v>
      </c>
      <c r="BN7" s="14" t="s">
        <v>72</v>
      </c>
      <c r="BO7" s="13" t="s">
        <v>76</v>
      </c>
      <c r="BP7" s="13" t="s">
        <v>76</v>
      </c>
      <c r="BQ7" s="14" t="s">
        <v>72</v>
      </c>
      <c r="BR7" s="19">
        <v>85051</v>
      </c>
      <c r="BS7" s="19">
        <v>87355</v>
      </c>
      <c r="BT7" s="19">
        <v>94023</v>
      </c>
      <c r="BU7" s="19">
        <v>93599</v>
      </c>
      <c r="BV7" s="19">
        <v>93361</v>
      </c>
      <c r="BW7" s="19">
        <v>96157</v>
      </c>
      <c r="BX7" s="19">
        <f>'[1]図表1　（未）'!$C$6</f>
        <v>61087</v>
      </c>
      <c r="BY7" s="19">
        <v>100543</v>
      </c>
      <c r="BZ7" s="19">
        <v>93393</v>
      </c>
      <c r="CA7" s="13" t="s">
        <v>76</v>
      </c>
      <c r="CB7" s="14" t="s">
        <v>72</v>
      </c>
      <c r="CC7" s="19">
        <v>81569</v>
      </c>
      <c r="CD7" s="20">
        <f>[2]R6!O32</f>
        <v>79346</v>
      </c>
      <c r="CE7" s="18">
        <f>SUM(C7:CD7)</f>
        <v>4086288</v>
      </c>
    </row>
    <row r="8" spans="1:83" ht="24" customHeight="1">
      <c r="A8" s="21"/>
      <c r="B8" s="14" t="s">
        <v>73</v>
      </c>
      <c r="C8" s="18">
        <v>5140</v>
      </c>
      <c r="D8" s="18">
        <v>9937</v>
      </c>
      <c r="E8" s="18">
        <v>10700</v>
      </c>
      <c r="F8" s="18">
        <v>13199</v>
      </c>
      <c r="G8" s="18">
        <v>11404</v>
      </c>
      <c r="H8" s="18">
        <v>13247</v>
      </c>
      <c r="I8" s="18">
        <v>17387</v>
      </c>
      <c r="J8" s="18">
        <v>16800</v>
      </c>
      <c r="K8" s="18">
        <v>17881</v>
      </c>
      <c r="L8" s="18">
        <v>18315</v>
      </c>
      <c r="M8" s="18">
        <v>22195</v>
      </c>
      <c r="N8" s="18">
        <v>16278</v>
      </c>
      <c r="O8" s="18">
        <v>17697</v>
      </c>
      <c r="P8" s="18">
        <v>15866</v>
      </c>
      <c r="Q8" s="18">
        <v>23096</v>
      </c>
      <c r="R8" s="18">
        <v>23795</v>
      </c>
      <c r="S8" s="18">
        <v>24512</v>
      </c>
      <c r="T8" s="18">
        <v>25582</v>
      </c>
      <c r="U8" s="14" t="s">
        <v>73</v>
      </c>
      <c r="V8" s="21"/>
      <c r="W8" s="21"/>
      <c r="X8" s="14" t="s">
        <v>73</v>
      </c>
      <c r="Y8" s="18">
        <v>21544</v>
      </c>
      <c r="Z8" s="18">
        <v>23757</v>
      </c>
      <c r="AA8" s="18">
        <v>26252</v>
      </c>
      <c r="AB8" s="18">
        <v>27552</v>
      </c>
      <c r="AC8" s="18">
        <v>37488</v>
      </c>
      <c r="AD8" s="18">
        <v>34517</v>
      </c>
      <c r="AE8" s="18">
        <v>29556</v>
      </c>
      <c r="AF8" s="18">
        <v>26296</v>
      </c>
      <c r="AG8" s="18">
        <v>24585</v>
      </c>
      <c r="AH8" s="18">
        <v>26345</v>
      </c>
      <c r="AI8" s="18">
        <v>20510</v>
      </c>
      <c r="AJ8" s="18">
        <v>20898</v>
      </c>
      <c r="AK8" s="18">
        <v>19079</v>
      </c>
      <c r="AL8" s="18">
        <v>17606</v>
      </c>
      <c r="AM8" s="18">
        <v>19446</v>
      </c>
      <c r="AN8" s="18">
        <v>22748</v>
      </c>
      <c r="AO8" s="18">
        <v>23937</v>
      </c>
      <c r="AP8" s="18">
        <v>28882</v>
      </c>
      <c r="AQ8" s="14" t="s">
        <v>73</v>
      </c>
      <c r="AR8" s="21"/>
      <c r="AS8" s="21"/>
      <c r="AT8" s="14" t="s">
        <v>73</v>
      </c>
      <c r="AU8" s="18">
        <v>24607</v>
      </c>
      <c r="AV8" s="18">
        <v>22684</v>
      </c>
      <c r="AW8" s="18">
        <v>23432</v>
      </c>
      <c r="AX8" s="18">
        <v>25032</v>
      </c>
      <c r="AY8" s="19">
        <v>24515</v>
      </c>
      <c r="AZ8" s="19">
        <v>24401</v>
      </c>
      <c r="BA8" s="19">
        <v>26008</v>
      </c>
      <c r="BB8" s="19">
        <v>39245</v>
      </c>
      <c r="BC8" s="19">
        <v>29313</v>
      </c>
      <c r="BD8" s="19">
        <v>35714</v>
      </c>
      <c r="BE8" s="19">
        <v>31568</v>
      </c>
      <c r="BF8" s="19">
        <v>32661</v>
      </c>
      <c r="BG8" s="19">
        <v>32181</v>
      </c>
      <c r="BH8" s="19">
        <v>36225</v>
      </c>
      <c r="BI8" s="19">
        <v>34890</v>
      </c>
      <c r="BJ8" s="19">
        <v>34320</v>
      </c>
      <c r="BK8" s="19">
        <v>32416</v>
      </c>
      <c r="BL8" s="19">
        <v>32806</v>
      </c>
      <c r="BM8" s="19">
        <v>32353</v>
      </c>
      <c r="BN8" s="14" t="s">
        <v>73</v>
      </c>
      <c r="BO8" s="21"/>
      <c r="BP8" s="21"/>
      <c r="BQ8" s="14" t="s">
        <v>73</v>
      </c>
      <c r="BR8" s="19">
        <v>32686</v>
      </c>
      <c r="BS8" s="19">
        <v>30508</v>
      </c>
      <c r="BT8" s="19">
        <v>34651</v>
      </c>
      <c r="BU8" s="19">
        <v>30602</v>
      </c>
      <c r="BV8" s="19">
        <v>29473</v>
      </c>
      <c r="BW8" s="19">
        <v>29714</v>
      </c>
      <c r="BX8" s="19">
        <f>'[1]図表1　（未）'!$D$6</f>
        <v>14664</v>
      </c>
      <c r="BY8" s="19">
        <v>30088</v>
      </c>
      <c r="BZ8" s="19">
        <v>32365</v>
      </c>
      <c r="CA8" s="21"/>
      <c r="CB8" s="14" t="s">
        <v>73</v>
      </c>
      <c r="CC8" s="19">
        <v>26372</v>
      </c>
      <c r="CD8" s="20">
        <v>26188</v>
      </c>
      <c r="CE8" s="18">
        <f>SUM(C8:CD8)</f>
        <v>1645711</v>
      </c>
    </row>
    <row r="9" spans="1:83" ht="24" customHeight="1">
      <c r="A9" s="25" t="s">
        <v>74</v>
      </c>
      <c r="B9" s="14" t="s">
        <v>75</v>
      </c>
      <c r="C9" s="27">
        <f t="shared" ref="C9:R9" si="2">IF(ISERROR(C8/C7),"",C8/C7)*100</f>
        <v>49.3898337657346</v>
      </c>
      <c r="D9" s="27">
        <f t="shared" si="2"/>
        <v>52.632415254237287</v>
      </c>
      <c r="E9" s="27">
        <f t="shared" si="2"/>
        <v>45.275673845893458</v>
      </c>
      <c r="F9" s="27">
        <f t="shared" si="2"/>
        <v>44.893030849290838</v>
      </c>
      <c r="G9" s="27">
        <f t="shared" si="2"/>
        <v>41.287426233662792</v>
      </c>
      <c r="H9" s="27">
        <f t="shared" si="2"/>
        <v>59.716900329080822</v>
      </c>
      <c r="I9" s="27">
        <f t="shared" si="2"/>
        <v>62.540915794395893</v>
      </c>
      <c r="J9" s="27">
        <f t="shared" si="2"/>
        <v>47.023259719539844</v>
      </c>
      <c r="K9" s="27">
        <f t="shared" si="2"/>
        <v>46.505760878046246</v>
      </c>
      <c r="L9" s="27">
        <f t="shared" si="2"/>
        <v>45.130846187965105</v>
      </c>
      <c r="M9" s="27">
        <f t="shared" si="2"/>
        <v>51.531192681850904</v>
      </c>
      <c r="N9" s="27">
        <f t="shared" si="2"/>
        <v>47.100694444444443</v>
      </c>
      <c r="O9" s="27">
        <f t="shared" si="2"/>
        <v>47.257530442213202</v>
      </c>
      <c r="P9" s="27">
        <f t="shared" si="2"/>
        <v>46.956109976619608</v>
      </c>
      <c r="Q9" s="27">
        <f t="shared" si="2"/>
        <v>48.879388796004321</v>
      </c>
      <c r="R9" s="27">
        <f t="shared" si="2"/>
        <v>42.685442640595568</v>
      </c>
      <c r="S9" s="27">
        <f>IF(ISERROR(S8/S7),"",S8/S7)*100</f>
        <v>41.335581787521079</v>
      </c>
      <c r="T9" s="27">
        <f>IF(ISERROR(T8/T7),"",T8/T7)*100</f>
        <v>45.14284705923874</v>
      </c>
      <c r="U9" s="14" t="s">
        <v>75</v>
      </c>
      <c r="V9" s="25" t="s">
        <v>74</v>
      </c>
      <c r="W9" s="25" t="s">
        <v>74</v>
      </c>
      <c r="X9" s="14" t="s">
        <v>75</v>
      </c>
      <c r="Y9" s="27">
        <f t="shared" ref="Y9:AL9" si="3">IF(ISERROR(Y8/Y7),"",Y8/Y7)*100</f>
        <v>40.977650974797911</v>
      </c>
      <c r="Z9" s="27">
        <f t="shared" si="3"/>
        <v>42.418669428275543</v>
      </c>
      <c r="AA9" s="27">
        <f t="shared" si="3"/>
        <v>44.66600877939225</v>
      </c>
      <c r="AB9" s="27">
        <f t="shared" si="3"/>
        <v>42.784601767163068</v>
      </c>
      <c r="AC9" s="27">
        <f t="shared" si="3"/>
        <v>43.227785337054037</v>
      </c>
      <c r="AD9" s="27">
        <f t="shared" si="3"/>
        <v>43.170533425051595</v>
      </c>
      <c r="AE9" s="27">
        <f t="shared" si="3"/>
        <v>40.930619027835476</v>
      </c>
      <c r="AF9" s="27">
        <f t="shared" si="3"/>
        <v>40.201804005503746</v>
      </c>
      <c r="AG9" s="27">
        <f t="shared" si="3"/>
        <v>40.344284354589909</v>
      </c>
      <c r="AH9" s="27">
        <f t="shared" si="3"/>
        <v>42.098787133063809</v>
      </c>
      <c r="AI9" s="27">
        <f t="shared" si="3"/>
        <v>36.371052118245814</v>
      </c>
      <c r="AJ9" s="27">
        <f t="shared" si="3"/>
        <v>38.257908611599298</v>
      </c>
      <c r="AK9" s="27">
        <f t="shared" si="3"/>
        <v>36.252565174431858</v>
      </c>
      <c r="AL9" s="27">
        <f t="shared" si="3"/>
        <v>34.368594686395845</v>
      </c>
      <c r="AM9" s="27">
        <f>IF(ISERROR(AM8/AM7),"",AM8/AM7)*100</f>
        <v>38.619347407304431</v>
      </c>
      <c r="AN9" s="27">
        <f>IF(ISERROR(AN8/AN7),"",AN8/AN7)*100</f>
        <v>43.715888999923131</v>
      </c>
      <c r="AO9" s="27">
        <f>IF(ISERROR(AO8/AO7),"",AO8/AO7)*100</f>
        <v>46.28816738537698</v>
      </c>
      <c r="AP9" s="27">
        <f>IF(ISERROR(AP8/AP7),"",AP8/AP7)*100</f>
        <v>56.16116047990355</v>
      </c>
      <c r="AQ9" s="14" t="s">
        <v>75</v>
      </c>
      <c r="AR9" s="25" t="s">
        <v>74</v>
      </c>
      <c r="AS9" s="25" t="s">
        <v>74</v>
      </c>
      <c r="AT9" s="14" t="s">
        <v>75</v>
      </c>
      <c r="AU9" s="27">
        <f>IF(ISERROR(AU8/AU7),"",AU8/AU7)*100</f>
        <v>51.200582605076981</v>
      </c>
      <c r="AV9" s="27">
        <f>IF(ISERROR(AV8/AV7),"",AV8/AV7)*100</f>
        <v>45.652873933344068</v>
      </c>
      <c r="AW9" s="27">
        <f>IF(ISERROR(AW8/AW7),"",AW8/AW7)*100</f>
        <v>44.921590429814806</v>
      </c>
      <c r="AX9" s="27">
        <f>IF(ISERROR(AX8/AX7),"",AX8/AX7)*100</f>
        <v>45.985119867732152</v>
      </c>
      <c r="AY9" s="28">
        <v>44.986604029801448</v>
      </c>
      <c r="AZ9" s="28">
        <v>44.692931846072128</v>
      </c>
      <c r="BA9" s="28">
        <v>47.847523732430645</v>
      </c>
      <c r="BB9" s="28">
        <v>47.834089025401006</v>
      </c>
      <c r="BC9" s="28">
        <v>39.973544612783137</v>
      </c>
      <c r="BD9" s="28">
        <v>40.301522281277855</v>
      </c>
      <c r="BE9" s="28">
        <v>35.88577664605311</v>
      </c>
      <c r="BF9" s="28">
        <v>36.899247576654545</v>
      </c>
      <c r="BG9" s="28">
        <v>36.403022556050772</v>
      </c>
      <c r="BH9" s="28">
        <v>39.071769096360853</v>
      </c>
      <c r="BI9" s="28">
        <v>39.402803031158598</v>
      </c>
      <c r="BJ9" s="28">
        <v>38.355368298706964</v>
      </c>
      <c r="BK9" s="28">
        <f>IF(ISERROR(BK8/BK7),"",BK8/BK7)*100</f>
        <v>38.904957933774199</v>
      </c>
      <c r="BL9" s="28">
        <f>IF(ISERROR(BL8/BL7),"",BL8/BL7)*100</f>
        <v>39.314047407904511</v>
      </c>
      <c r="BM9" s="28">
        <f>IF(ISERROR(BM8/BM7),"",BM8/BM7)*100</f>
        <v>38.44819185473041</v>
      </c>
      <c r="BN9" s="14" t="s">
        <v>75</v>
      </c>
      <c r="BO9" s="25" t="s">
        <v>74</v>
      </c>
      <c r="BP9" s="25" t="s">
        <v>74</v>
      </c>
      <c r="BQ9" s="14" t="s">
        <v>75</v>
      </c>
      <c r="BR9" s="28">
        <f t="shared" ref="BR9:BY9" si="4">IF(ISERROR(BR8/BR7),"",BR8/BR7)*100</f>
        <v>38.431059011651833</v>
      </c>
      <c r="BS9" s="28">
        <f t="shared" si="4"/>
        <v>34.924160036632138</v>
      </c>
      <c r="BT9" s="28">
        <f t="shared" si="4"/>
        <v>36.853748550886486</v>
      </c>
      <c r="BU9" s="28">
        <f t="shared" si="4"/>
        <v>32.694793747796453</v>
      </c>
      <c r="BV9" s="28">
        <f t="shared" si="4"/>
        <v>31.568856374717498</v>
      </c>
      <c r="BW9" s="28">
        <f t="shared" si="4"/>
        <v>30.901546429277122</v>
      </c>
      <c r="BX9" s="28">
        <f t="shared" si="4"/>
        <v>24.0051074696744</v>
      </c>
      <c r="BY9" s="28">
        <f t="shared" si="4"/>
        <v>29.925504510507945</v>
      </c>
      <c r="BZ9" s="28">
        <v>34.65463150343173</v>
      </c>
      <c r="CA9" s="25" t="s">
        <v>74</v>
      </c>
      <c r="CB9" s="14" t="s">
        <v>75</v>
      </c>
      <c r="CC9" s="28">
        <v>32.33091002709363</v>
      </c>
      <c r="CD9" s="29">
        <f>CD8/CD7*100</f>
        <v>33.004814357371515</v>
      </c>
      <c r="CE9" s="29">
        <f>CE8/CE7*100</f>
        <v>40.273984604119924</v>
      </c>
    </row>
    <row r="10" spans="1:83" ht="24" customHeight="1">
      <c r="A10" s="13" t="s">
        <v>77</v>
      </c>
      <c r="B10" s="14" t="s">
        <v>72</v>
      </c>
      <c r="C10" s="18">
        <v>20838</v>
      </c>
      <c r="D10" s="18">
        <v>28577</v>
      </c>
      <c r="E10" s="18">
        <v>29835</v>
      </c>
      <c r="F10" s="18">
        <v>33065</v>
      </c>
      <c r="G10" s="18">
        <v>36679</v>
      </c>
      <c r="H10" s="18">
        <v>28178</v>
      </c>
      <c r="I10" s="18">
        <v>32376</v>
      </c>
      <c r="J10" s="18">
        <v>40716</v>
      </c>
      <c r="K10" s="18">
        <v>44775</v>
      </c>
      <c r="L10" s="18">
        <v>52847</v>
      </c>
      <c r="M10" s="18">
        <v>59629</v>
      </c>
      <c r="N10" s="18">
        <v>65498</v>
      </c>
      <c r="O10" s="18">
        <v>76437</v>
      </c>
      <c r="P10" s="18">
        <v>87930</v>
      </c>
      <c r="Q10" s="18">
        <v>95666</v>
      </c>
      <c r="R10" s="18">
        <v>102452</v>
      </c>
      <c r="S10" s="18">
        <v>99800</v>
      </c>
      <c r="T10" s="18">
        <v>95056</v>
      </c>
      <c r="U10" s="14" t="s">
        <v>72</v>
      </c>
      <c r="V10" s="13" t="s">
        <v>77</v>
      </c>
      <c r="W10" s="13" t="s">
        <v>77</v>
      </c>
      <c r="X10" s="14" t="s">
        <v>72</v>
      </c>
      <c r="Y10" s="18">
        <v>86676</v>
      </c>
      <c r="Z10" s="18">
        <v>85622</v>
      </c>
      <c r="AA10" s="18">
        <v>85168</v>
      </c>
      <c r="AB10" s="18">
        <v>89007</v>
      </c>
      <c r="AC10" s="18">
        <v>97220</v>
      </c>
      <c r="AD10" s="18">
        <v>87862</v>
      </c>
      <c r="AE10" s="18">
        <v>82816</v>
      </c>
      <c r="AF10" s="18">
        <v>79571</v>
      </c>
      <c r="AG10" s="18">
        <v>79361</v>
      </c>
      <c r="AH10" s="18">
        <v>80835</v>
      </c>
      <c r="AI10" s="18">
        <v>79134</v>
      </c>
      <c r="AJ10" s="18">
        <v>81206</v>
      </c>
      <c r="AK10" s="18">
        <v>83546</v>
      </c>
      <c r="AL10" s="18">
        <v>83201</v>
      </c>
      <c r="AM10" s="18">
        <v>84973</v>
      </c>
      <c r="AN10" s="18">
        <v>89191</v>
      </c>
      <c r="AO10" s="18">
        <v>92633</v>
      </c>
      <c r="AP10" s="18">
        <v>95455</v>
      </c>
      <c r="AQ10" s="14" t="s">
        <v>72</v>
      </c>
      <c r="AR10" s="13" t="s">
        <v>77</v>
      </c>
      <c r="AS10" s="13" t="s">
        <v>77</v>
      </c>
      <c r="AT10" s="14" t="s">
        <v>72</v>
      </c>
      <c r="AU10" s="18">
        <v>93515</v>
      </c>
      <c r="AV10" s="18">
        <v>96622</v>
      </c>
      <c r="AW10" s="18">
        <v>98062</v>
      </c>
      <c r="AX10" s="18">
        <v>98620</v>
      </c>
      <c r="AY10" s="19">
        <v>95573</v>
      </c>
      <c r="AZ10" s="19">
        <v>93192</v>
      </c>
      <c r="BA10" s="19">
        <v>88709</v>
      </c>
      <c r="BB10" s="19">
        <v>297281</v>
      </c>
      <c r="BC10" s="19">
        <v>273312</v>
      </c>
      <c r="BD10" s="19">
        <v>239387</v>
      </c>
      <c r="BE10" s="19">
        <v>234925</v>
      </c>
      <c r="BF10" s="19">
        <v>284405</v>
      </c>
      <c r="BG10" s="19">
        <v>295045</v>
      </c>
      <c r="BH10" s="19">
        <v>314685</v>
      </c>
      <c r="BI10" s="19">
        <v>333926</v>
      </c>
      <c r="BJ10" s="19">
        <v>353305</v>
      </c>
      <c r="BK10" s="19">
        <v>355547</v>
      </c>
      <c r="BL10" s="19">
        <v>361987</v>
      </c>
      <c r="BM10" s="19">
        <v>351318</v>
      </c>
      <c r="BN10" s="14" t="s">
        <v>72</v>
      </c>
      <c r="BO10" s="13" t="s">
        <v>77</v>
      </c>
      <c r="BP10" s="13" t="s">
        <v>77</v>
      </c>
      <c r="BQ10" s="14" t="s">
        <v>72</v>
      </c>
      <c r="BR10" s="19">
        <v>327393</v>
      </c>
      <c r="BS10" s="19">
        <v>326289</v>
      </c>
      <c r="BT10" s="19">
        <v>338597</v>
      </c>
      <c r="BU10" s="19">
        <v>334364</v>
      </c>
      <c r="BV10" s="19">
        <v>328968</v>
      </c>
      <c r="BW10" s="19">
        <v>328805</v>
      </c>
      <c r="BX10" s="19">
        <f>'[1]図表1　（未）'!$C$8</f>
        <v>272778</v>
      </c>
      <c r="BY10" s="19">
        <v>390241</v>
      </c>
      <c r="BZ10" s="19">
        <v>342671</v>
      </c>
      <c r="CA10" s="13" t="s">
        <v>77</v>
      </c>
      <c r="CB10" s="14" t="s">
        <v>72</v>
      </c>
      <c r="CC10" s="19">
        <v>303003</v>
      </c>
      <c r="CD10" s="20">
        <f>[2]R6!O35</f>
        <v>272141</v>
      </c>
      <c r="CE10" s="18">
        <f>SUM(C10:CD10)</f>
        <v>10498497</v>
      </c>
    </row>
    <row r="11" spans="1:83" ht="24" customHeight="1">
      <c r="A11" s="21"/>
      <c r="B11" s="14" t="s">
        <v>73</v>
      </c>
      <c r="C11" s="18">
        <v>11515</v>
      </c>
      <c r="D11" s="18">
        <v>15846</v>
      </c>
      <c r="E11" s="18">
        <v>12816</v>
      </c>
      <c r="F11" s="18">
        <v>13602</v>
      </c>
      <c r="G11" s="18">
        <v>13867</v>
      </c>
      <c r="H11" s="18">
        <v>13516</v>
      </c>
      <c r="I11" s="18">
        <v>10191</v>
      </c>
      <c r="J11" s="18">
        <v>12564</v>
      </c>
      <c r="K11" s="18">
        <v>11755</v>
      </c>
      <c r="L11" s="18">
        <v>13979</v>
      </c>
      <c r="M11" s="18">
        <v>19996</v>
      </c>
      <c r="N11" s="18">
        <v>22405</v>
      </c>
      <c r="O11" s="18">
        <v>27538</v>
      </c>
      <c r="P11" s="18">
        <v>34747</v>
      </c>
      <c r="Q11" s="18">
        <v>43766</v>
      </c>
      <c r="R11" s="18">
        <v>41520</v>
      </c>
      <c r="S11" s="18">
        <v>41393</v>
      </c>
      <c r="T11" s="18">
        <v>41957</v>
      </c>
      <c r="U11" s="14" t="s">
        <v>73</v>
      </c>
      <c r="V11" s="21"/>
      <c r="W11" s="21"/>
      <c r="X11" s="14" t="s">
        <v>73</v>
      </c>
      <c r="Y11" s="18">
        <v>37281</v>
      </c>
      <c r="Z11" s="18">
        <v>37531</v>
      </c>
      <c r="AA11" s="18">
        <v>36371</v>
      </c>
      <c r="AB11" s="18">
        <v>39814</v>
      </c>
      <c r="AC11" s="18">
        <v>41415</v>
      </c>
      <c r="AD11" s="18">
        <v>37409</v>
      </c>
      <c r="AE11" s="18">
        <v>35408</v>
      </c>
      <c r="AF11" s="18">
        <v>33053</v>
      </c>
      <c r="AG11" s="18">
        <v>33172</v>
      </c>
      <c r="AH11" s="18">
        <v>33539</v>
      </c>
      <c r="AI11" s="18">
        <v>28803</v>
      </c>
      <c r="AJ11" s="18">
        <v>28181</v>
      </c>
      <c r="AK11" s="18">
        <v>29947</v>
      </c>
      <c r="AL11" s="18">
        <v>28533</v>
      </c>
      <c r="AM11" s="18">
        <v>33258</v>
      </c>
      <c r="AN11" s="18">
        <v>36652</v>
      </c>
      <c r="AO11" s="18">
        <v>42266</v>
      </c>
      <c r="AP11" s="18">
        <v>54569</v>
      </c>
      <c r="AQ11" s="14" t="s">
        <v>73</v>
      </c>
      <c r="AR11" s="21"/>
      <c r="AS11" s="21"/>
      <c r="AT11" s="14" t="s">
        <v>73</v>
      </c>
      <c r="AU11" s="18">
        <v>47198</v>
      </c>
      <c r="AV11" s="18">
        <v>45803</v>
      </c>
      <c r="AW11" s="18">
        <v>46433</v>
      </c>
      <c r="AX11" s="18">
        <v>47415</v>
      </c>
      <c r="AY11" s="19">
        <v>45407</v>
      </c>
      <c r="AZ11" s="19">
        <v>41939</v>
      </c>
      <c r="BA11" s="19">
        <v>43229</v>
      </c>
      <c r="BB11" s="19">
        <v>159134</v>
      </c>
      <c r="BC11" s="19">
        <v>89612</v>
      </c>
      <c r="BD11" s="19">
        <v>68383</v>
      </c>
      <c r="BE11" s="19">
        <v>65939</v>
      </c>
      <c r="BF11" s="19">
        <v>76491</v>
      </c>
      <c r="BG11" s="19">
        <v>72497</v>
      </c>
      <c r="BH11" s="19">
        <v>88065</v>
      </c>
      <c r="BI11" s="19">
        <v>90589</v>
      </c>
      <c r="BJ11" s="19">
        <v>104413</v>
      </c>
      <c r="BK11" s="19">
        <v>96861</v>
      </c>
      <c r="BL11" s="19">
        <v>88127</v>
      </c>
      <c r="BM11" s="19">
        <v>88492</v>
      </c>
      <c r="BN11" s="14" t="s">
        <v>73</v>
      </c>
      <c r="BO11" s="21"/>
      <c r="BP11" s="21"/>
      <c r="BQ11" s="14" t="s">
        <v>73</v>
      </c>
      <c r="BR11" s="19">
        <v>86567</v>
      </c>
      <c r="BS11" s="19">
        <v>81391</v>
      </c>
      <c r="BT11" s="19">
        <v>92961</v>
      </c>
      <c r="BU11" s="19">
        <v>95549</v>
      </c>
      <c r="BV11" s="19">
        <v>89740</v>
      </c>
      <c r="BW11" s="19">
        <v>92848</v>
      </c>
      <c r="BX11" s="19">
        <f>'[1]図表1　（未）'!$D$8</f>
        <v>78757</v>
      </c>
      <c r="BY11" s="19">
        <v>111227</v>
      </c>
      <c r="BZ11" s="19">
        <v>99140</v>
      </c>
      <c r="CA11" s="21"/>
      <c r="CB11" s="14" t="s">
        <v>73</v>
      </c>
      <c r="CC11" s="19">
        <v>88017</v>
      </c>
      <c r="CD11" s="20">
        <f>[2]R6!O36</f>
        <v>84483</v>
      </c>
      <c r="CE11" s="18">
        <f>SUM(C11:CD11)</f>
        <v>3456882</v>
      </c>
    </row>
    <row r="12" spans="1:83" ht="24" customHeight="1">
      <c r="A12" s="25" t="s">
        <v>74</v>
      </c>
      <c r="B12" s="14" t="s">
        <v>75</v>
      </c>
      <c r="C12" s="27">
        <f t="shared" ref="C12:R12" si="5">IF(ISERROR(C11/C10),"",C11/C10)*100</f>
        <v>55.259621844706786</v>
      </c>
      <c r="D12" s="27">
        <f t="shared" si="5"/>
        <v>55.450187213493372</v>
      </c>
      <c r="E12" s="27">
        <f t="shared" si="5"/>
        <v>42.956259426847659</v>
      </c>
      <c r="F12" s="27">
        <f t="shared" si="5"/>
        <v>41.137154090427948</v>
      </c>
      <c r="G12" s="27">
        <f t="shared" si="5"/>
        <v>37.806374219580682</v>
      </c>
      <c r="H12" s="27">
        <f t="shared" si="5"/>
        <v>47.966498686918875</v>
      </c>
      <c r="I12" s="27">
        <f t="shared" si="5"/>
        <v>31.477020014825797</v>
      </c>
      <c r="J12" s="27">
        <f t="shared" si="5"/>
        <v>30.857648099027408</v>
      </c>
      <c r="K12" s="27">
        <f t="shared" si="5"/>
        <v>26.253489670575096</v>
      </c>
      <c r="L12" s="27">
        <f t="shared" si="5"/>
        <v>26.451832648967777</v>
      </c>
      <c r="M12" s="27">
        <f t="shared" si="5"/>
        <v>33.534018682184843</v>
      </c>
      <c r="N12" s="27">
        <f t="shared" si="5"/>
        <v>34.207151363400406</v>
      </c>
      <c r="O12" s="27">
        <f t="shared" si="5"/>
        <v>36.027054960294095</v>
      </c>
      <c r="P12" s="27">
        <f t="shared" si="5"/>
        <v>39.516660980325256</v>
      </c>
      <c r="Q12" s="27">
        <f t="shared" si="5"/>
        <v>45.748750862375346</v>
      </c>
      <c r="R12" s="27">
        <f t="shared" si="5"/>
        <v>40.526295240698083</v>
      </c>
      <c r="S12" s="27">
        <f>IF(ISERROR(S11/S10),"",S11/S10)*100</f>
        <v>41.475951903807619</v>
      </c>
      <c r="T12" s="27">
        <f>IF(ISERROR(T11/T10),"",T11/T10)*100</f>
        <v>44.139244234977276</v>
      </c>
      <c r="U12" s="14" t="s">
        <v>75</v>
      </c>
      <c r="V12" s="25" t="s">
        <v>74</v>
      </c>
      <c r="W12" s="25" t="s">
        <v>74</v>
      </c>
      <c r="X12" s="14" t="s">
        <v>75</v>
      </c>
      <c r="Y12" s="27">
        <f t="shared" ref="Y12:AL12" si="6">IF(ISERROR(Y11/Y10),"",Y11/Y10)*100</f>
        <v>43.011906410078915</v>
      </c>
      <c r="Z12" s="27">
        <f t="shared" si="6"/>
        <v>43.833360584896404</v>
      </c>
      <c r="AA12" s="27">
        <f t="shared" si="6"/>
        <v>42.70500657523953</v>
      </c>
      <c r="AB12" s="27">
        <f t="shared" si="6"/>
        <v>44.731313267495814</v>
      </c>
      <c r="AC12" s="27">
        <f t="shared" si="6"/>
        <v>42.5992594116437</v>
      </c>
      <c r="AD12" s="27">
        <f t="shared" si="6"/>
        <v>42.576995743324758</v>
      </c>
      <c r="AE12" s="27">
        <f t="shared" si="6"/>
        <v>42.755023183925815</v>
      </c>
      <c r="AF12" s="27">
        <f t="shared" si="6"/>
        <v>41.539002903067704</v>
      </c>
      <c r="AG12" s="27">
        <f t="shared" si="6"/>
        <v>41.798868461838943</v>
      </c>
      <c r="AH12" s="27">
        <f t="shared" si="6"/>
        <v>41.490690913589411</v>
      </c>
      <c r="AI12" s="27">
        <f t="shared" si="6"/>
        <v>36.397755705512168</v>
      </c>
      <c r="AJ12" s="27">
        <f t="shared" si="6"/>
        <v>34.703100756101769</v>
      </c>
      <c r="AK12" s="27">
        <f t="shared" si="6"/>
        <v>35.844923754578318</v>
      </c>
      <c r="AL12" s="27">
        <f t="shared" si="6"/>
        <v>34.294058965637433</v>
      </c>
      <c r="AM12" s="27">
        <f>IF(ISERROR(AM11/AM10),"",AM11/AM10)*100</f>
        <v>39.139491367846254</v>
      </c>
      <c r="AN12" s="27">
        <f>IF(ISERROR(AN11/AN10),"",AN11/AN10)*100</f>
        <v>41.093832337343457</v>
      </c>
      <c r="AO12" s="27">
        <f>IF(ISERROR(AO11/AO10),"",AO11/AO10)*100</f>
        <v>45.62736821651032</v>
      </c>
      <c r="AP12" s="27">
        <f>IF(ISERROR(AP11/AP10),"",AP11/AP10)*100</f>
        <v>57.167251584516265</v>
      </c>
      <c r="AQ12" s="14" t="s">
        <v>75</v>
      </c>
      <c r="AR12" s="25" t="s">
        <v>74</v>
      </c>
      <c r="AS12" s="25" t="s">
        <v>74</v>
      </c>
      <c r="AT12" s="14" t="s">
        <v>75</v>
      </c>
      <c r="AU12" s="27">
        <f>IF(ISERROR(AU11/AU10),"",AU11/AU10)*100</f>
        <v>50.471047425546701</v>
      </c>
      <c r="AV12" s="27">
        <f>IF(ISERROR(AV11/AV10),"",AV11/AV10)*100</f>
        <v>47.404317857216782</v>
      </c>
      <c r="AW12" s="27">
        <f>IF(ISERROR(AW11/AW10),"",AW11/AW10)*100</f>
        <v>47.350655707613548</v>
      </c>
      <c r="AX12" s="27">
        <f>IF(ISERROR(AX11/AX10),"",AX11/AX10)*100</f>
        <v>48.078483066315144</v>
      </c>
      <c r="AY12" s="28">
        <v>47.510280100028254</v>
      </c>
      <c r="AZ12" s="28">
        <v>45.002789939050565</v>
      </c>
      <c r="BA12" s="28">
        <v>48.731244856778908</v>
      </c>
      <c r="BB12" s="28">
        <v>53.529825316787814</v>
      </c>
      <c r="BC12" s="28">
        <v>32.787437068258981</v>
      </c>
      <c r="BD12" s="28">
        <v>28.565878681799759</v>
      </c>
      <c r="BE12" s="28">
        <v>28.068106842609343</v>
      </c>
      <c r="BF12" s="28">
        <v>26.895096780998927</v>
      </c>
      <c r="BG12" s="28">
        <v>24.571506041451304</v>
      </c>
      <c r="BH12" s="28">
        <v>27.985127985127985</v>
      </c>
      <c r="BI12" s="28">
        <v>27.128465588184209</v>
      </c>
      <c r="BJ12" s="28">
        <v>29.553218890194028</v>
      </c>
      <c r="BK12" s="28">
        <f>IF(ISERROR(BK11/BK10),"",BK11/BK10)*100</f>
        <v>27.242811780158462</v>
      </c>
      <c r="BL12" s="28">
        <f>IF(ISERROR(BL11/BL10),"",BL11/BL10)*100</f>
        <v>24.345349418625531</v>
      </c>
      <c r="BM12" s="28">
        <f>IF(ISERROR(BM11/BM10),"",BM11/BM10)*100</f>
        <v>25.188575592483165</v>
      </c>
      <c r="BN12" s="14" t="s">
        <v>75</v>
      </c>
      <c r="BO12" s="25" t="s">
        <v>74</v>
      </c>
      <c r="BP12" s="25" t="s">
        <v>74</v>
      </c>
      <c r="BQ12" s="14" t="s">
        <v>75</v>
      </c>
      <c r="BR12" s="28">
        <f t="shared" ref="BR12:BY12" si="7">IF(ISERROR(BR11/BR10),"",BR11/BR10)*100</f>
        <v>26.4413105961337</v>
      </c>
      <c r="BS12" s="28">
        <f t="shared" si="7"/>
        <v>24.944451084774542</v>
      </c>
      <c r="BT12" s="28">
        <f t="shared" si="7"/>
        <v>27.454761855539179</v>
      </c>
      <c r="BU12" s="28">
        <f t="shared" si="7"/>
        <v>28.576341950688473</v>
      </c>
      <c r="BV12" s="28">
        <f t="shared" si="7"/>
        <v>27.279249045499864</v>
      </c>
      <c r="BW12" s="28">
        <f t="shared" si="7"/>
        <v>28.238013412204804</v>
      </c>
      <c r="BX12" s="28">
        <f t="shared" si="7"/>
        <v>28.872196438129176</v>
      </c>
      <c r="BY12" s="28">
        <f t="shared" si="7"/>
        <v>28.502130734597337</v>
      </c>
      <c r="BZ12" s="28">
        <v>28.931540748998309</v>
      </c>
      <c r="CA12" s="25" t="s">
        <v>74</v>
      </c>
      <c r="CB12" s="14" t="s">
        <v>75</v>
      </c>
      <c r="CC12" s="28">
        <v>29.048227245274798</v>
      </c>
      <c r="CD12" s="29">
        <f>CD11/CD10*100</f>
        <v>31.043833894929467</v>
      </c>
      <c r="CE12" s="29">
        <f>CE11/CE10*100</f>
        <v>32.927399036262052</v>
      </c>
    </row>
    <row r="13" spans="1:83" ht="24" customHeight="1">
      <c r="A13" s="30" t="s">
        <v>78</v>
      </c>
      <c r="B13" s="14" t="s">
        <v>72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 t="s">
        <v>72</v>
      </c>
      <c r="V13" s="30" t="s">
        <v>78</v>
      </c>
      <c r="W13" s="30" t="s">
        <v>78</v>
      </c>
      <c r="X13" s="14" t="s">
        <v>72</v>
      </c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31"/>
      <c r="AP13" s="31"/>
      <c r="AQ13" s="14" t="s">
        <v>72</v>
      </c>
      <c r="AR13" s="30" t="s">
        <v>78</v>
      </c>
      <c r="AS13" s="30" t="s">
        <v>78</v>
      </c>
      <c r="AT13" s="14" t="s">
        <v>72</v>
      </c>
      <c r="AU13" s="31"/>
      <c r="AV13" s="31"/>
      <c r="AW13" s="31"/>
      <c r="AX13" s="31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14" t="s">
        <v>72</v>
      </c>
      <c r="BO13" s="30" t="s">
        <v>78</v>
      </c>
      <c r="BP13" s="30" t="s">
        <v>78</v>
      </c>
      <c r="BQ13" s="14" t="s">
        <v>72</v>
      </c>
      <c r="BR13" s="32"/>
      <c r="BS13" s="32"/>
      <c r="BT13" s="32"/>
      <c r="BU13" s="33"/>
      <c r="BV13" s="34"/>
      <c r="BW13" s="19">
        <v>1422</v>
      </c>
      <c r="BX13" s="19">
        <f>'[1]図表1　（未）'!$C$14</f>
        <v>8599</v>
      </c>
      <c r="BY13" s="19">
        <v>9959</v>
      </c>
      <c r="BZ13" s="19">
        <v>12419</v>
      </c>
      <c r="CA13" s="30" t="s">
        <v>78</v>
      </c>
      <c r="CB13" s="14" t="s">
        <v>72</v>
      </c>
      <c r="CC13" s="19">
        <v>22973</v>
      </c>
      <c r="CD13" s="20">
        <f>[2]R6!O38</f>
        <v>19544</v>
      </c>
      <c r="CE13" s="18">
        <f>SUM(C13:CD13)</f>
        <v>74916</v>
      </c>
    </row>
    <row r="14" spans="1:83" ht="24" customHeight="1">
      <c r="A14" s="35"/>
      <c r="B14" s="14" t="s">
        <v>73</v>
      </c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 t="s">
        <v>73</v>
      </c>
      <c r="V14" s="35"/>
      <c r="W14" s="35"/>
      <c r="X14" s="14" t="s">
        <v>73</v>
      </c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36"/>
      <c r="AP14" s="36"/>
      <c r="AQ14" s="14" t="s">
        <v>73</v>
      </c>
      <c r="AR14" s="35"/>
      <c r="AS14" s="35"/>
      <c r="AT14" s="14" t="s">
        <v>73</v>
      </c>
      <c r="AU14" s="36"/>
      <c r="AV14" s="36"/>
      <c r="AW14" s="36"/>
      <c r="AX14" s="36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14" t="s">
        <v>73</v>
      </c>
      <c r="BO14" s="35"/>
      <c r="BP14" s="35"/>
      <c r="BQ14" s="14" t="s">
        <v>73</v>
      </c>
      <c r="BR14" s="37"/>
      <c r="BS14" s="37"/>
      <c r="BT14" s="37"/>
      <c r="BU14" s="38"/>
      <c r="BV14" s="39"/>
      <c r="BW14" s="19">
        <v>47</v>
      </c>
      <c r="BX14" s="19">
        <f>'[1]図表1　（未）'!$D$14</f>
        <v>217</v>
      </c>
      <c r="BY14" s="19">
        <v>235</v>
      </c>
      <c r="BZ14" s="19">
        <v>233</v>
      </c>
      <c r="CA14" s="35"/>
      <c r="CB14" s="14" t="s">
        <v>73</v>
      </c>
      <c r="CC14" s="19">
        <v>410</v>
      </c>
      <c r="CD14" s="20">
        <f>[2]R6!O39</f>
        <v>358</v>
      </c>
      <c r="CE14" s="18">
        <f>SUM(C14:CD14)</f>
        <v>1500</v>
      </c>
    </row>
    <row r="15" spans="1:83" ht="24" customHeight="1">
      <c r="A15" s="35" t="s">
        <v>79</v>
      </c>
      <c r="B15" s="14" t="s">
        <v>75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 t="s">
        <v>75</v>
      </c>
      <c r="V15" s="25" t="s">
        <v>79</v>
      </c>
      <c r="W15" s="35" t="s">
        <v>79</v>
      </c>
      <c r="X15" s="14" t="s">
        <v>75</v>
      </c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40"/>
      <c r="AP15" s="40"/>
      <c r="AQ15" s="14" t="s">
        <v>75</v>
      </c>
      <c r="AR15" s="35" t="s">
        <v>80</v>
      </c>
      <c r="AS15" s="35" t="s">
        <v>80</v>
      </c>
      <c r="AT15" s="14" t="s">
        <v>75</v>
      </c>
      <c r="AU15" s="40"/>
      <c r="AV15" s="40"/>
      <c r="AW15" s="40"/>
      <c r="AX15" s="40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14" t="s">
        <v>75</v>
      </c>
      <c r="BO15" s="35" t="s">
        <v>80</v>
      </c>
      <c r="BP15" s="35" t="s">
        <v>79</v>
      </c>
      <c r="BQ15" s="14" t="s">
        <v>75</v>
      </c>
      <c r="BR15" s="41"/>
      <c r="BS15" s="41"/>
      <c r="BT15" s="41"/>
      <c r="BU15" s="40"/>
      <c r="BV15" s="42"/>
      <c r="BW15" s="28">
        <f>IF(ISERROR(BW14/BW13),"",BW14/BW13)*100</f>
        <v>3.3052039381153309</v>
      </c>
      <c r="BX15" s="28">
        <f>IF(ISERROR(BX14/BX13),"",BX14/BX13)*100</f>
        <v>2.5235492499127807</v>
      </c>
      <c r="BY15" s="28">
        <f>IF(ISERROR(BY14/BY13),"",BY14/BY13)*100</f>
        <v>2.3596746661311374</v>
      </c>
      <c r="BZ15" s="28">
        <v>1.8761575006039133</v>
      </c>
      <c r="CA15" s="35" t="s">
        <v>79</v>
      </c>
      <c r="CB15" s="14" t="s">
        <v>75</v>
      </c>
      <c r="CC15" s="28">
        <v>1.784703782701432</v>
      </c>
      <c r="CD15" s="29">
        <f>CD14/CD13*100</f>
        <v>1.8317642243143677</v>
      </c>
      <c r="CE15" s="29">
        <f>CE14/CE13*100</f>
        <v>2.0022425116130069</v>
      </c>
    </row>
    <row r="16" spans="1:83" ht="24" customHeight="1">
      <c r="A16" s="13" t="s">
        <v>81</v>
      </c>
      <c r="B16" s="14" t="s">
        <v>72</v>
      </c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4" t="s">
        <v>72</v>
      </c>
      <c r="V16" s="13" t="s">
        <v>81</v>
      </c>
      <c r="W16" s="13" t="s">
        <v>81</v>
      </c>
      <c r="X16" s="14" t="s">
        <v>72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7"/>
      <c r="AO16" s="18">
        <v>503</v>
      </c>
      <c r="AP16" s="18">
        <v>2839</v>
      </c>
      <c r="AQ16" s="14" t="s">
        <v>72</v>
      </c>
      <c r="AR16" s="13" t="s">
        <v>81</v>
      </c>
      <c r="AS16" s="13" t="s">
        <v>81</v>
      </c>
      <c r="AT16" s="14" t="s">
        <v>72</v>
      </c>
      <c r="AU16" s="18">
        <v>3338</v>
      </c>
      <c r="AV16" s="18">
        <v>5043</v>
      </c>
      <c r="AW16" s="18">
        <v>5681</v>
      </c>
      <c r="AX16" s="18">
        <v>6171</v>
      </c>
      <c r="AY16" s="19">
        <v>6810</v>
      </c>
      <c r="AZ16" s="19">
        <v>6901</v>
      </c>
      <c r="BA16" s="19">
        <v>6573</v>
      </c>
      <c r="BB16" s="19">
        <v>60297</v>
      </c>
      <c r="BC16" s="19">
        <v>72306</v>
      </c>
      <c r="BD16" s="19">
        <v>78337</v>
      </c>
      <c r="BE16" s="19">
        <v>105394</v>
      </c>
      <c r="BF16" s="19">
        <v>141102</v>
      </c>
      <c r="BG16" s="19">
        <v>159606</v>
      </c>
      <c r="BH16" s="19">
        <v>198449</v>
      </c>
      <c r="BI16" s="19">
        <v>270914</v>
      </c>
      <c r="BJ16" s="19">
        <v>288614</v>
      </c>
      <c r="BK16" s="19">
        <v>295856</v>
      </c>
      <c r="BL16" s="19">
        <v>253067</v>
      </c>
      <c r="BM16" s="19">
        <v>239461</v>
      </c>
      <c r="BN16" s="14" t="s">
        <v>72</v>
      </c>
      <c r="BO16" s="13" t="s">
        <v>81</v>
      </c>
      <c r="BP16" s="13" t="s">
        <v>81</v>
      </c>
      <c r="BQ16" s="14" t="s">
        <v>72</v>
      </c>
      <c r="BR16" s="19">
        <v>226065</v>
      </c>
      <c r="BS16" s="43">
        <v>230940</v>
      </c>
      <c r="BT16" s="19">
        <v>261606</v>
      </c>
      <c r="BU16" s="19">
        <v>269690</v>
      </c>
      <c r="BV16" s="19">
        <v>267029</v>
      </c>
      <c r="BW16" s="19">
        <v>279789</v>
      </c>
      <c r="BX16" s="19">
        <f>'[1]図表1　（未）'!$C$10</f>
        <v>225948</v>
      </c>
      <c r="BY16" s="19">
        <v>345409</v>
      </c>
      <c r="BZ16" s="19">
        <v>305230</v>
      </c>
      <c r="CA16" s="13" t="s">
        <v>81</v>
      </c>
      <c r="CB16" s="14" t="s">
        <v>72</v>
      </c>
      <c r="CC16" s="19">
        <v>282134</v>
      </c>
      <c r="CD16" s="20">
        <f>[2]R6!O41</f>
        <v>200570</v>
      </c>
      <c r="CE16" s="18">
        <f>SUM(C16:CD16)</f>
        <v>5101672</v>
      </c>
    </row>
    <row r="17" spans="1:83" ht="24" customHeight="1">
      <c r="A17" s="21"/>
      <c r="B17" s="14" t="s">
        <v>73</v>
      </c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14" t="s">
        <v>73</v>
      </c>
      <c r="V17" s="21"/>
      <c r="W17" s="21"/>
      <c r="X17" s="14" t="s">
        <v>73</v>
      </c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4"/>
      <c r="AO17" s="18">
        <v>326</v>
      </c>
      <c r="AP17" s="18">
        <v>1996</v>
      </c>
      <c r="AQ17" s="14" t="s">
        <v>73</v>
      </c>
      <c r="AR17" s="21"/>
      <c r="AS17" s="21"/>
      <c r="AT17" s="14" t="s">
        <v>73</v>
      </c>
      <c r="AU17" s="18">
        <v>2381</v>
      </c>
      <c r="AV17" s="18">
        <v>3230</v>
      </c>
      <c r="AW17" s="18">
        <v>3502</v>
      </c>
      <c r="AX17" s="18">
        <v>4045</v>
      </c>
      <c r="AY17" s="19">
        <v>4665</v>
      </c>
      <c r="AZ17" s="19">
        <v>4651</v>
      </c>
      <c r="BA17" s="19">
        <v>4606</v>
      </c>
      <c r="BB17" s="19">
        <v>33620</v>
      </c>
      <c r="BC17" s="19">
        <v>37825</v>
      </c>
      <c r="BD17" s="19">
        <v>31723</v>
      </c>
      <c r="BE17" s="19">
        <v>42260</v>
      </c>
      <c r="BF17" s="19">
        <v>64964</v>
      </c>
      <c r="BG17" s="19">
        <v>73420</v>
      </c>
      <c r="BH17" s="19">
        <v>84206</v>
      </c>
      <c r="BI17" s="19">
        <v>121325</v>
      </c>
      <c r="BJ17" s="19">
        <v>119346</v>
      </c>
      <c r="BK17" s="19">
        <v>147829</v>
      </c>
      <c r="BL17" s="19">
        <v>122704</v>
      </c>
      <c r="BM17" s="19">
        <v>118856</v>
      </c>
      <c r="BN17" s="14" t="s">
        <v>73</v>
      </c>
      <c r="BO17" s="21"/>
      <c r="BP17" s="21"/>
      <c r="BQ17" s="14" t="s">
        <v>73</v>
      </c>
      <c r="BR17" s="19">
        <v>115120</v>
      </c>
      <c r="BS17" s="43">
        <v>112763</v>
      </c>
      <c r="BT17" s="19">
        <v>122597</v>
      </c>
      <c r="BU17" s="19">
        <v>135373</v>
      </c>
      <c r="BV17" s="19">
        <v>125612</v>
      </c>
      <c r="BW17" s="19">
        <v>133384</v>
      </c>
      <c r="BX17" s="19">
        <f>'[1]図表1　（未）'!$D$10</f>
        <v>120307</v>
      </c>
      <c r="BY17" s="19">
        <v>173408</v>
      </c>
      <c r="BZ17" s="19">
        <v>163059</v>
      </c>
      <c r="CA17" s="21"/>
      <c r="CB17" s="14" t="s">
        <v>73</v>
      </c>
      <c r="CC17" s="19">
        <v>154324</v>
      </c>
      <c r="CD17" s="20">
        <f>[2]R6!O42</f>
        <v>118543</v>
      </c>
      <c r="CE17" s="18">
        <f>SUM(C17:CD17)</f>
        <v>2501970</v>
      </c>
    </row>
    <row r="18" spans="1:83" ht="24" customHeight="1">
      <c r="A18" s="25" t="s">
        <v>74</v>
      </c>
      <c r="B18" s="14" t="s">
        <v>75</v>
      </c>
      <c r="C18" s="44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14" t="s">
        <v>75</v>
      </c>
      <c r="V18" s="25" t="s">
        <v>74</v>
      </c>
      <c r="W18" s="25" t="s">
        <v>74</v>
      </c>
      <c r="X18" s="14" t="s">
        <v>75</v>
      </c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45"/>
      <c r="AO18" s="27">
        <f>IF(ISERROR(AO17/AO16),"",AO17/AO16)*100</f>
        <v>64.811133200795226</v>
      </c>
      <c r="AP18" s="27">
        <f>IF(ISERROR(AP17/AP16),"",AP17/AP16)*100</f>
        <v>70.30644593166609</v>
      </c>
      <c r="AQ18" s="14" t="s">
        <v>75</v>
      </c>
      <c r="AR18" s="25" t="s">
        <v>74</v>
      </c>
      <c r="AS18" s="25" t="s">
        <v>74</v>
      </c>
      <c r="AT18" s="14" t="s">
        <v>75</v>
      </c>
      <c r="AU18" s="27">
        <f>IF(ISERROR(AU17/AU16),"",AU17/AU16)*100</f>
        <v>71.330137807070102</v>
      </c>
      <c r="AV18" s="27">
        <f>IF(ISERROR(AV17/AV16),"",AV17/AV16)*100</f>
        <v>64.049177077136619</v>
      </c>
      <c r="AW18" s="27">
        <f>IF(ISERROR(AW17/AW16),"",AW17/AW16)*100</f>
        <v>61.644076747051578</v>
      </c>
      <c r="AX18" s="27">
        <f>IF(ISERROR(AX17/AX16),"",AX17/AX16)*100</f>
        <v>65.548533462971974</v>
      </c>
      <c r="AY18" s="28">
        <v>68.502202643171799</v>
      </c>
      <c r="AZ18" s="28">
        <v>67.396029560933201</v>
      </c>
      <c r="BA18" s="28">
        <v>70.074547390841317</v>
      </c>
      <c r="BB18" s="28">
        <v>55.757334527422586</v>
      </c>
      <c r="BC18" s="28">
        <v>52.312394545404253</v>
      </c>
      <c r="BD18" s="28">
        <v>40.495551272068113</v>
      </c>
      <c r="BE18" s="28">
        <v>40.097159231075771</v>
      </c>
      <c r="BF18" s="28">
        <v>46.040453005627135</v>
      </c>
      <c r="BG18" s="28">
        <v>46.000776913148627</v>
      </c>
      <c r="BH18" s="28">
        <v>42.432060630187102</v>
      </c>
      <c r="BI18" s="28">
        <v>44.783584458536659</v>
      </c>
      <c r="BJ18" s="28">
        <v>41.351424393827052</v>
      </c>
      <c r="BK18" s="28">
        <f>IF(ISERROR(BK17/BK16),"",BK17/BK16)*100</f>
        <v>49.966537775133851</v>
      </c>
      <c r="BL18" s="28">
        <f>IF(ISERROR(BL17/BL16),"",BL17/BL16)*100</f>
        <v>48.48676437465177</v>
      </c>
      <c r="BM18" s="28">
        <f>IF(ISERROR(BM17/BM16),"",BM17/BM16)*100</f>
        <v>49.634804832519706</v>
      </c>
      <c r="BN18" s="14" t="s">
        <v>75</v>
      </c>
      <c r="BO18" s="25" t="s">
        <v>74</v>
      </c>
      <c r="BP18" s="25" t="s">
        <v>74</v>
      </c>
      <c r="BQ18" s="14" t="s">
        <v>75</v>
      </c>
      <c r="BR18" s="28">
        <f t="shared" ref="BR18:BY18" si="8">IF(ISERROR(BR17/BR16),"",BR17/BR16)*100</f>
        <v>50.923406984716792</v>
      </c>
      <c r="BS18" s="28">
        <f t="shared" si="8"/>
        <v>48.827834069455264</v>
      </c>
      <c r="BT18" s="28">
        <f t="shared" si="8"/>
        <v>46.863221791549122</v>
      </c>
      <c r="BU18" s="28">
        <f t="shared" si="8"/>
        <v>50.195780340390819</v>
      </c>
      <c r="BV18" s="28">
        <f t="shared" si="8"/>
        <v>47.040583607023954</v>
      </c>
      <c r="BW18" s="28">
        <f t="shared" si="8"/>
        <v>47.673067919038992</v>
      </c>
      <c r="BX18" s="28">
        <f t="shared" si="8"/>
        <v>53.245437003204273</v>
      </c>
      <c r="BY18" s="28">
        <f t="shared" si="8"/>
        <v>50.203671589333219</v>
      </c>
      <c r="BZ18" s="28">
        <v>53.42168201028732</v>
      </c>
      <c r="CA18" s="25" t="s">
        <v>74</v>
      </c>
      <c r="CB18" s="14" t="s">
        <v>75</v>
      </c>
      <c r="CC18" s="28">
        <v>54.698831051911498</v>
      </c>
      <c r="CD18" s="29">
        <f>CD17/CD16*100</f>
        <v>59.10305628957471</v>
      </c>
      <c r="CE18" s="29">
        <f>CE17/CE16*100</f>
        <v>49.042157159456742</v>
      </c>
    </row>
    <row r="19" spans="1:83" ht="24" customHeight="1">
      <c r="A19" s="30" t="s">
        <v>78</v>
      </c>
      <c r="B19" s="14" t="s">
        <v>72</v>
      </c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14" t="s">
        <v>72</v>
      </c>
      <c r="V19" s="30" t="s">
        <v>78</v>
      </c>
      <c r="W19" s="30" t="s">
        <v>78</v>
      </c>
      <c r="X19" s="14" t="s">
        <v>72</v>
      </c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31"/>
      <c r="AP19" s="31"/>
      <c r="AQ19" s="14" t="s">
        <v>72</v>
      </c>
      <c r="AR19" s="30" t="s">
        <v>78</v>
      </c>
      <c r="AS19" s="30" t="s">
        <v>78</v>
      </c>
      <c r="AT19" s="14" t="s">
        <v>72</v>
      </c>
      <c r="AU19" s="31"/>
      <c r="AV19" s="31"/>
      <c r="AW19" s="31"/>
      <c r="AX19" s="31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14" t="s">
        <v>72</v>
      </c>
      <c r="BO19" s="30" t="s">
        <v>78</v>
      </c>
      <c r="BP19" s="30" t="s">
        <v>78</v>
      </c>
      <c r="BQ19" s="14" t="s">
        <v>72</v>
      </c>
      <c r="BR19" s="32"/>
      <c r="BS19" s="32"/>
      <c r="BT19" s="46"/>
      <c r="BU19" s="19">
        <v>13835</v>
      </c>
      <c r="BV19" s="19">
        <f>39384+19</f>
        <v>39403</v>
      </c>
      <c r="BW19" s="19">
        <v>57560</v>
      </c>
      <c r="BX19" s="19">
        <f>'[1]図表1　（未）'!$C$16</f>
        <v>66669</v>
      </c>
      <c r="BY19" s="19">
        <v>88392</v>
      </c>
      <c r="BZ19" s="19">
        <v>54135</v>
      </c>
      <c r="CA19" s="30" t="s">
        <v>78</v>
      </c>
      <c r="CB19" s="14" t="s">
        <v>72</v>
      </c>
      <c r="CC19" s="19">
        <v>24215</v>
      </c>
      <c r="CD19" s="20">
        <f>[2]R6!O44</f>
        <v>51829</v>
      </c>
      <c r="CE19" s="18">
        <f>SUM(C19:CD19)</f>
        <v>396038</v>
      </c>
    </row>
    <row r="20" spans="1:83" ht="24" customHeight="1">
      <c r="A20" s="35"/>
      <c r="B20" s="14" t="s">
        <v>73</v>
      </c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14" t="s">
        <v>73</v>
      </c>
      <c r="V20" s="35"/>
      <c r="W20" s="35"/>
      <c r="X20" s="14" t="s">
        <v>73</v>
      </c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36"/>
      <c r="AP20" s="36"/>
      <c r="AQ20" s="14" t="s">
        <v>73</v>
      </c>
      <c r="AR20" s="35"/>
      <c r="AS20" s="35"/>
      <c r="AT20" s="14" t="s">
        <v>73</v>
      </c>
      <c r="AU20" s="36"/>
      <c r="AV20" s="36"/>
      <c r="AW20" s="36"/>
      <c r="AX20" s="36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14" t="s">
        <v>73</v>
      </c>
      <c r="BO20" s="35"/>
      <c r="BP20" s="35"/>
      <c r="BQ20" s="14" t="s">
        <v>73</v>
      </c>
      <c r="BR20" s="37"/>
      <c r="BS20" s="37"/>
      <c r="BT20" s="47"/>
      <c r="BU20" s="19">
        <v>5752</v>
      </c>
      <c r="BV20" s="19">
        <v>11618</v>
      </c>
      <c r="BW20" s="19">
        <v>14922</v>
      </c>
      <c r="BX20" s="19">
        <f>'[1]図表1　（未）'!$D$16</f>
        <v>16424</v>
      </c>
      <c r="BY20" s="19">
        <v>23126</v>
      </c>
      <c r="BZ20" s="19">
        <v>14539</v>
      </c>
      <c r="CA20" s="35"/>
      <c r="CB20" s="14" t="s">
        <v>73</v>
      </c>
      <c r="CC20" s="19">
        <v>6737</v>
      </c>
      <c r="CD20" s="20">
        <f>[2]R6!O45</f>
        <v>13047</v>
      </c>
      <c r="CE20" s="18">
        <f>SUM(C20:CD20)</f>
        <v>106165</v>
      </c>
    </row>
    <row r="21" spans="1:83" ht="24" customHeight="1">
      <c r="A21" s="35" t="s">
        <v>80</v>
      </c>
      <c r="B21" s="14" t="s">
        <v>75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14" t="s">
        <v>75</v>
      </c>
      <c r="V21" s="25" t="s">
        <v>80</v>
      </c>
      <c r="W21" s="35" t="s">
        <v>80</v>
      </c>
      <c r="X21" s="14" t="s">
        <v>75</v>
      </c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40"/>
      <c r="AP21" s="40"/>
      <c r="AQ21" s="14" t="s">
        <v>75</v>
      </c>
      <c r="AR21" s="35" t="s">
        <v>80</v>
      </c>
      <c r="AS21" s="35" t="s">
        <v>80</v>
      </c>
      <c r="AT21" s="14" t="s">
        <v>75</v>
      </c>
      <c r="AU21" s="40"/>
      <c r="AV21" s="40"/>
      <c r="AW21" s="40"/>
      <c r="AX21" s="40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14" t="s">
        <v>75</v>
      </c>
      <c r="BO21" s="35" t="s">
        <v>80</v>
      </c>
      <c r="BP21" s="35" t="s">
        <v>80</v>
      </c>
      <c r="BQ21" s="14" t="s">
        <v>75</v>
      </c>
      <c r="BR21" s="41"/>
      <c r="BS21" s="41"/>
      <c r="BT21" s="48"/>
      <c r="BU21" s="27">
        <f>IF(ISERROR(BU20/BU19),"",BU20/BU19)*100</f>
        <v>41.57571376942537</v>
      </c>
      <c r="BV21" s="27">
        <f>IF(ISERROR(BV20/BV19),"",BV20/BV19)*100</f>
        <v>29.485064588990685</v>
      </c>
      <c r="BW21" s="28">
        <f>IF(ISERROR(BW20/BW19),"",BW20/BW19)*100</f>
        <v>25.92425295343989</v>
      </c>
      <c r="BX21" s="28">
        <f>IF(ISERROR(BX20/BX19),"",BX20/BX19)*100</f>
        <v>24.635137770178044</v>
      </c>
      <c r="BY21" s="28">
        <f>IF(ISERROR(BY20/BY19),"",BY20/BY19)*100</f>
        <v>26.163001176577065</v>
      </c>
      <c r="BZ21" s="28">
        <v>26.856931744712291</v>
      </c>
      <c r="CA21" s="35" t="s">
        <v>80</v>
      </c>
      <c r="CB21" s="14" t="s">
        <v>75</v>
      </c>
      <c r="CC21" s="28">
        <v>27.821598182944456</v>
      </c>
      <c r="CD21" s="29">
        <f>CD20/CD19*100</f>
        <v>25.173165602268998</v>
      </c>
      <c r="CE21" s="29">
        <f>CE20/CE19*100</f>
        <v>26.806771067422826</v>
      </c>
    </row>
    <row r="22" spans="1:83" ht="24" customHeight="1">
      <c r="A22" s="13" t="s">
        <v>82</v>
      </c>
      <c r="B22" s="14" t="s">
        <v>72</v>
      </c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4" t="s">
        <v>72</v>
      </c>
      <c r="V22" s="30" t="s">
        <v>83</v>
      </c>
      <c r="W22" s="13" t="s">
        <v>82</v>
      </c>
      <c r="X22" s="14" t="s">
        <v>72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7"/>
      <c r="AP22" s="18">
        <v>37</v>
      </c>
      <c r="AQ22" s="14" t="s">
        <v>72</v>
      </c>
      <c r="AR22" s="13" t="s">
        <v>82</v>
      </c>
      <c r="AS22" s="13" t="s">
        <v>82</v>
      </c>
      <c r="AT22" s="14" t="s">
        <v>72</v>
      </c>
      <c r="AU22" s="18">
        <v>36</v>
      </c>
      <c r="AV22" s="18">
        <v>40</v>
      </c>
      <c r="AW22" s="18">
        <v>56</v>
      </c>
      <c r="AX22" s="18">
        <v>10</v>
      </c>
      <c r="AY22" s="19">
        <v>33</v>
      </c>
      <c r="AZ22" s="19">
        <v>26</v>
      </c>
      <c r="BA22" s="19">
        <v>25</v>
      </c>
      <c r="BB22" s="19">
        <v>27</v>
      </c>
      <c r="BC22" s="19">
        <v>284</v>
      </c>
      <c r="BD22" s="19">
        <v>312</v>
      </c>
      <c r="BE22" s="19">
        <v>288</v>
      </c>
      <c r="BF22" s="19">
        <v>402</v>
      </c>
      <c r="BG22" s="19">
        <v>330</v>
      </c>
      <c r="BH22" s="19">
        <v>387</v>
      </c>
      <c r="BI22" s="19">
        <v>361</v>
      </c>
      <c r="BJ22" s="19">
        <v>183</v>
      </c>
      <c r="BK22" s="19">
        <v>183</v>
      </c>
      <c r="BL22" s="19">
        <v>133</v>
      </c>
      <c r="BM22" s="19">
        <v>112</v>
      </c>
      <c r="BN22" s="14" t="s">
        <v>72</v>
      </c>
      <c r="BO22" s="13" t="s">
        <v>82</v>
      </c>
      <c r="BP22" s="13" t="s">
        <v>82</v>
      </c>
      <c r="BQ22" s="14" t="s">
        <v>72</v>
      </c>
      <c r="BR22" s="19">
        <v>66</v>
      </c>
      <c r="BS22" s="19">
        <v>98</v>
      </c>
      <c r="BT22" s="19">
        <v>104</v>
      </c>
      <c r="BU22" s="19">
        <v>51</v>
      </c>
      <c r="BV22" s="49" t="s">
        <v>84</v>
      </c>
      <c r="BW22" s="49" t="s">
        <v>84</v>
      </c>
      <c r="BX22" s="49" t="s">
        <v>84</v>
      </c>
      <c r="BY22" s="49" t="s">
        <v>84</v>
      </c>
      <c r="BZ22" s="49" t="s">
        <v>85</v>
      </c>
      <c r="CA22" s="13" t="s">
        <v>82</v>
      </c>
      <c r="CB22" s="14" t="s">
        <v>72</v>
      </c>
      <c r="CC22" s="49" t="s">
        <v>85</v>
      </c>
      <c r="CD22" s="55" t="str">
        <f>[2]R6!O47</f>
        <v>-</v>
      </c>
      <c r="CE22" s="18">
        <f>SUM(C22:CB22)</f>
        <v>3584</v>
      </c>
    </row>
    <row r="23" spans="1:83" ht="24" customHeight="1">
      <c r="A23" s="21"/>
      <c r="B23" s="14" t="s">
        <v>73</v>
      </c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14" t="s">
        <v>73</v>
      </c>
      <c r="V23" s="21"/>
      <c r="W23" s="21"/>
      <c r="X23" s="14" t="s">
        <v>73</v>
      </c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4"/>
      <c r="AP23" s="18">
        <v>30</v>
      </c>
      <c r="AQ23" s="14" t="s">
        <v>73</v>
      </c>
      <c r="AR23" s="21"/>
      <c r="AS23" s="21"/>
      <c r="AT23" s="14" t="s">
        <v>73</v>
      </c>
      <c r="AU23" s="18">
        <v>31</v>
      </c>
      <c r="AV23" s="18">
        <v>40</v>
      </c>
      <c r="AW23" s="18">
        <v>55</v>
      </c>
      <c r="AX23" s="18">
        <v>10</v>
      </c>
      <c r="AY23" s="19">
        <v>33</v>
      </c>
      <c r="AZ23" s="19">
        <v>24</v>
      </c>
      <c r="BA23" s="19">
        <v>25</v>
      </c>
      <c r="BB23" s="19">
        <v>24</v>
      </c>
      <c r="BC23" s="19">
        <v>223</v>
      </c>
      <c r="BD23" s="19">
        <v>296</v>
      </c>
      <c r="BE23" s="19">
        <v>276</v>
      </c>
      <c r="BF23" s="19">
        <v>381</v>
      </c>
      <c r="BG23" s="19">
        <v>305</v>
      </c>
      <c r="BH23" s="19">
        <v>366</v>
      </c>
      <c r="BI23" s="19">
        <v>333</v>
      </c>
      <c r="BJ23" s="19">
        <v>160</v>
      </c>
      <c r="BK23" s="19">
        <v>174</v>
      </c>
      <c r="BL23" s="19">
        <v>127</v>
      </c>
      <c r="BM23" s="19">
        <v>98</v>
      </c>
      <c r="BN23" s="14" t="s">
        <v>73</v>
      </c>
      <c r="BO23" s="21"/>
      <c r="BP23" s="21"/>
      <c r="BQ23" s="14" t="s">
        <v>73</v>
      </c>
      <c r="BR23" s="19">
        <v>60</v>
      </c>
      <c r="BS23" s="19">
        <v>89</v>
      </c>
      <c r="BT23" s="19">
        <v>88</v>
      </c>
      <c r="BU23" s="19">
        <v>45</v>
      </c>
      <c r="BV23" s="49" t="s">
        <v>84</v>
      </c>
      <c r="BW23" s="49" t="s">
        <v>84</v>
      </c>
      <c r="BX23" s="49" t="s">
        <v>84</v>
      </c>
      <c r="BY23" s="49" t="s">
        <v>84</v>
      </c>
      <c r="BZ23" s="49" t="s">
        <v>85</v>
      </c>
      <c r="CA23" s="21"/>
      <c r="CB23" s="14" t="s">
        <v>73</v>
      </c>
      <c r="CC23" s="49" t="s">
        <v>85</v>
      </c>
      <c r="CD23" s="55" t="str">
        <f>[2]R6!O48</f>
        <v>-</v>
      </c>
      <c r="CE23" s="18">
        <f>SUM(C23:CB23)</f>
        <v>3293</v>
      </c>
    </row>
    <row r="24" spans="1:83" ht="24" customHeight="1">
      <c r="A24" s="25" t="s">
        <v>86</v>
      </c>
      <c r="B24" s="14" t="s">
        <v>75</v>
      </c>
      <c r="C24" s="44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14" t="s">
        <v>75</v>
      </c>
      <c r="V24" s="25" t="s">
        <v>86</v>
      </c>
      <c r="W24" s="25" t="s">
        <v>86</v>
      </c>
      <c r="X24" s="14" t="s">
        <v>75</v>
      </c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45"/>
      <c r="AP24" s="27">
        <f>IF(ISERROR(AP23/AP22),"",AP23/AP22)*100</f>
        <v>81.081081081081081</v>
      </c>
      <c r="AQ24" s="14" t="s">
        <v>75</v>
      </c>
      <c r="AR24" s="25" t="s">
        <v>86</v>
      </c>
      <c r="AS24" s="25" t="s">
        <v>86</v>
      </c>
      <c r="AT24" s="14" t="s">
        <v>75</v>
      </c>
      <c r="AU24" s="27">
        <f>IF(ISERROR(AU23/AU22),"",AU23/AU22)*100</f>
        <v>86.111111111111114</v>
      </c>
      <c r="AV24" s="27">
        <f>IF(ISERROR(AV23/AV22),"",AV23/AV22)*100</f>
        <v>100</v>
      </c>
      <c r="AW24" s="27">
        <f>IF(ISERROR(AW23/AW22),"",AW23/AW22)*100</f>
        <v>98.214285714285708</v>
      </c>
      <c r="AX24" s="27">
        <f>IF(ISERROR(AX23/AX22),"",AX23/AX22)*100</f>
        <v>100</v>
      </c>
      <c r="AY24" s="28">
        <v>100</v>
      </c>
      <c r="AZ24" s="28">
        <v>92.307692307692307</v>
      </c>
      <c r="BA24" s="28">
        <v>100</v>
      </c>
      <c r="BB24" s="28">
        <v>88.888888888888886</v>
      </c>
      <c r="BC24" s="28">
        <v>78.521126760563376</v>
      </c>
      <c r="BD24" s="28">
        <v>94.871794871794862</v>
      </c>
      <c r="BE24" s="28">
        <v>95.833333333333343</v>
      </c>
      <c r="BF24" s="28">
        <v>94.776119402985074</v>
      </c>
      <c r="BG24" s="28">
        <v>92.424242424242422</v>
      </c>
      <c r="BH24" s="28">
        <v>94.573643410852711</v>
      </c>
      <c r="BI24" s="28">
        <v>92.24376731301939</v>
      </c>
      <c r="BJ24" s="28">
        <v>87.431693989071036</v>
      </c>
      <c r="BK24" s="28">
        <f>IF(ISERROR(BK23/BK22),"",BK23/BK22)*100</f>
        <v>95.081967213114751</v>
      </c>
      <c r="BL24" s="28">
        <f>IF(ISERROR(BL23/BL22),"",BL23/BL22)*100</f>
        <v>95.488721804511272</v>
      </c>
      <c r="BM24" s="28">
        <f>IF(ISERROR(BM23/BM22),"",BM23/BM22)*100</f>
        <v>87.5</v>
      </c>
      <c r="BN24" s="14" t="s">
        <v>75</v>
      </c>
      <c r="BO24" s="25" t="s">
        <v>86</v>
      </c>
      <c r="BP24" s="25" t="s">
        <v>86</v>
      </c>
      <c r="BQ24" s="14" t="s">
        <v>75</v>
      </c>
      <c r="BR24" s="28">
        <f>IF(ISERROR(BR23/BR22),"",BR23/BR22)*100</f>
        <v>90.909090909090907</v>
      </c>
      <c r="BS24" s="28">
        <f>IF(ISERROR(BS23/BS22),"",BS23/BS22)*100</f>
        <v>90.816326530612244</v>
      </c>
      <c r="BT24" s="28">
        <f>IF(ISERROR(BT23/BT22),"",BT23/BT22)*100</f>
        <v>84.615384615384613</v>
      </c>
      <c r="BU24" s="28">
        <f>IF(ISERROR(BU23/BU22),"",BU23/BU22)*100</f>
        <v>88.235294117647058</v>
      </c>
      <c r="BV24" s="50" t="s">
        <v>84</v>
      </c>
      <c r="BW24" s="50" t="s">
        <v>84</v>
      </c>
      <c r="BX24" s="50" t="s">
        <v>84</v>
      </c>
      <c r="BY24" s="50" t="s">
        <v>84</v>
      </c>
      <c r="BZ24" s="50" t="s">
        <v>85</v>
      </c>
      <c r="CA24" s="25" t="s">
        <v>86</v>
      </c>
      <c r="CB24" s="14" t="s">
        <v>75</v>
      </c>
      <c r="CC24" s="50" t="s">
        <v>85</v>
      </c>
      <c r="CD24" s="55" t="str">
        <f>[2]R6!O49</f>
        <v>-</v>
      </c>
      <c r="CE24" s="29">
        <f>CE23/CE22*100</f>
        <v>91.880580357142861</v>
      </c>
    </row>
    <row r="25" spans="1:83" ht="24" customHeight="1">
      <c r="A25" s="13" t="s">
        <v>82</v>
      </c>
      <c r="B25" s="14" t="s">
        <v>72</v>
      </c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4" t="s">
        <v>72</v>
      </c>
      <c r="V25" s="13" t="s">
        <v>82</v>
      </c>
      <c r="W25" s="13" t="s">
        <v>82</v>
      </c>
      <c r="X25" s="14" t="s">
        <v>72</v>
      </c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7"/>
      <c r="AO25" s="18">
        <v>699</v>
      </c>
      <c r="AP25" s="18">
        <v>1905</v>
      </c>
      <c r="AQ25" s="14" t="s">
        <v>72</v>
      </c>
      <c r="AR25" s="13" t="s">
        <v>82</v>
      </c>
      <c r="AS25" s="13" t="s">
        <v>82</v>
      </c>
      <c r="AT25" s="14" t="s">
        <v>72</v>
      </c>
      <c r="AU25" s="18">
        <v>2617</v>
      </c>
      <c r="AV25" s="18">
        <v>4874</v>
      </c>
      <c r="AW25" s="18">
        <v>8208</v>
      </c>
      <c r="AX25" s="18">
        <v>12266</v>
      </c>
      <c r="AY25" s="19">
        <v>11709</v>
      </c>
      <c r="AZ25" s="19">
        <v>13761</v>
      </c>
      <c r="BA25" s="19">
        <v>18575</v>
      </c>
      <c r="BB25" s="19">
        <v>18810</v>
      </c>
      <c r="BC25" s="19">
        <v>21292</v>
      </c>
      <c r="BD25" s="19">
        <v>27069</v>
      </c>
      <c r="BE25" s="19">
        <v>31029</v>
      </c>
      <c r="BF25" s="19">
        <v>39362</v>
      </c>
      <c r="BG25" s="19">
        <v>46061</v>
      </c>
      <c r="BH25" s="19">
        <v>49085</v>
      </c>
      <c r="BI25" s="19">
        <v>41193</v>
      </c>
      <c r="BJ25" s="19">
        <v>32338</v>
      </c>
      <c r="BK25" s="19">
        <v>35397</v>
      </c>
      <c r="BL25" s="19">
        <v>38623</v>
      </c>
      <c r="BM25" s="19">
        <v>35437</v>
      </c>
      <c r="BN25" s="14" t="s">
        <v>72</v>
      </c>
      <c r="BO25" s="13" t="s">
        <v>82</v>
      </c>
      <c r="BP25" s="13" t="s">
        <v>82</v>
      </c>
      <c r="BQ25" s="14" t="s">
        <v>72</v>
      </c>
      <c r="BR25" s="19">
        <v>38417</v>
      </c>
      <c r="BS25" s="19">
        <v>48423</v>
      </c>
      <c r="BT25" s="19">
        <f>53536+5</f>
        <v>53541</v>
      </c>
      <c r="BU25" s="19">
        <v>33672</v>
      </c>
      <c r="BV25" s="49" t="s">
        <v>84</v>
      </c>
      <c r="BW25" s="49" t="s">
        <v>84</v>
      </c>
      <c r="BX25" s="49" t="s">
        <v>84</v>
      </c>
      <c r="BY25" s="49" t="s">
        <v>84</v>
      </c>
      <c r="BZ25" s="49" t="s">
        <v>85</v>
      </c>
      <c r="CA25" s="13" t="s">
        <v>82</v>
      </c>
      <c r="CB25" s="14" t="s">
        <v>72</v>
      </c>
      <c r="CC25" s="49" t="s">
        <v>85</v>
      </c>
      <c r="CD25" s="55" t="str">
        <f>[2]R6!O50</f>
        <v>-</v>
      </c>
      <c r="CE25" s="18">
        <f>SUM(C25:CB25)</f>
        <v>664363</v>
      </c>
    </row>
    <row r="26" spans="1:83" ht="24" customHeight="1">
      <c r="A26" s="21"/>
      <c r="B26" s="14" t="s">
        <v>73</v>
      </c>
      <c r="C26" s="2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4" t="s">
        <v>73</v>
      </c>
      <c r="V26" s="21"/>
      <c r="W26" s="21"/>
      <c r="X26" s="14" t="s">
        <v>73</v>
      </c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4"/>
      <c r="AO26" s="18">
        <v>688</v>
      </c>
      <c r="AP26" s="18">
        <v>1846</v>
      </c>
      <c r="AQ26" s="14" t="s">
        <v>73</v>
      </c>
      <c r="AR26" s="21"/>
      <c r="AS26" s="21"/>
      <c r="AT26" s="14" t="s">
        <v>73</v>
      </c>
      <c r="AU26" s="18">
        <v>2512</v>
      </c>
      <c r="AV26" s="18">
        <v>4637</v>
      </c>
      <c r="AW26" s="18">
        <v>7755</v>
      </c>
      <c r="AX26" s="18">
        <v>11709</v>
      </c>
      <c r="AY26" s="19">
        <v>11237</v>
      </c>
      <c r="AZ26" s="19">
        <v>13249</v>
      </c>
      <c r="BA26" s="19">
        <v>17740</v>
      </c>
      <c r="BB26" s="19">
        <v>18030</v>
      </c>
      <c r="BC26" s="19">
        <v>20417</v>
      </c>
      <c r="BD26" s="19">
        <v>25674</v>
      </c>
      <c r="BE26" s="19">
        <v>29535</v>
      </c>
      <c r="BF26" s="19">
        <v>37262</v>
      </c>
      <c r="BG26" s="19">
        <v>43313</v>
      </c>
      <c r="BH26" s="19">
        <v>46123</v>
      </c>
      <c r="BI26" s="19">
        <v>38844</v>
      </c>
      <c r="BJ26" s="19">
        <v>30313</v>
      </c>
      <c r="BK26" s="19">
        <v>33439</v>
      </c>
      <c r="BL26" s="19">
        <v>35851</v>
      </c>
      <c r="BM26" s="19">
        <v>33300</v>
      </c>
      <c r="BN26" s="14" t="s">
        <v>73</v>
      </c>
      <c r="BO26" s="21"/>
      <c r="BP26" s="21"/>
      <c r="BQ26" s="14" t="s">
        <v>73</v>
      </c>
      <c r="BR26" s="19">
        <v>35689</v>
      </c>
      <c r="BS26" s="19">
        <v>45004</v>
      </c>
      <c r="BT26" s="19">
        <f>49689+5</f>
        <v>49694</v>
      </c>
      <c r="BU26" s="19">
        <v>30955</v>
      </c>
      <c r="BV26" s="49" t="s">
        <v>84</v>
      </c>
      <c r="BW26" s="49" t="s">
        <v>84</v>
      </c>
      <c r="BX26" s="49" t="s">
        <v>84</v>
      </c>
      <c r="BY26" s="49" t="s">
        <v>84</v>
      </c>
      <c r="BZ26" s="49" t="s">
        <v>85</v>
      </c>
      <c r="CA26" s="21"/>
      <c r="CB26" s="14" t="s">
        <v>73</v>
      </c>
      <c r="CC26" s="49" t="s">
        <v>85</v>
      </c>
      <c r="CD26" s="55" t="str">
        <f>[2]R6!O51</f>
        <v>-</v>
      </c>
      <c r="CE26" s="18">
        <f>SUM(C26:CB26)</f>
        <v>624816</v>
      </c>
    </row>
    <row r="27" spans="1:83" ht="24" customHeight="1">
      <c r="A27" s="25" t="s">
        <v>87</v>
      </c>
      <c r="B27" s="14" t="s">
        <v>75</v>
      </c>
      <c r="C27" s="44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14" t="s">
        <v>75</v>
      </c>
      <c r="V27" s="25" t="s">
        <v>87</v>
      </c>
      <c r="W27" s="25" t="s">
        <v>87</v>
      </c>
      <c r="X27" s="14" t="s">
        <v>75</v>
      </c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45"/>
      <c r="AO27" s="27">
        <f>IF(ISERROR(AO26/AO25),"",AO26/AO25)*100</f>
        <v>98.42632331902719</v>
      </c>
      <c r="AP27" s="27">
        <f>IF(ISERROR(AP26/AP25),"",AP26/AP25)*100</f>
        <v>96.902887139107605</v>
      </c>
      <c r="AQ27" s="14" t="s">
        <v>75</v>
      </c>
      <c r="AR27" s="25" t="s">
        <v>87</v>
      </c>
      <c r="AS27" s="25" t="s">
        <v>87</v>
      </c>
      <c r="AT27" s="14" t="s">
        <v>75</v>
      </c>
      <c r="AU27" s="27">
        <f>IF(ISERROR(AU26/AU25),"",AU26/AU25)*100</f>
        <v>95.98777225831104</v>
      </c>
      <c r="AV27" s="27">
        <f>IF(ISERROR(AV26/AV25),"",AV26/AV25)*100</f>
        <v>95.137464095199022</v>
      </c>
      <c r="AW27" s="27">
        <f>IF(ISERROR(AW26/AW25),"",AW26/AW25)*100</f>
        <v>94.480994152046776</v>
      </c>
      <c r="AX27" s="27">
        <f>IF(ISERROR(AX26/AX25),"",AX26/AX25)*100</f>
        <v>95.458992336540021</v>
      </c>
      <c r="AY27" s="28">
        <v>95.968912802118041</v>
      </c>
      <c r="AZ27" s="28">
        <v>96.279340164232252</v>
      </c>
      <c r="BA27" s="28">
        <v>95.504710632570649</v>
      </c>
      <c r="BB27" s="28">
        <v>95.853269537480074</v>
      </c>
      <c r="BC27" s="28">
        <v>95.890475295885778</v>
      </c>
      <c r="BD27" s="28">
        <v>94.846503380250468</v>
      </c>
      <c r="BE27" s="28">
        <v>95.18514937638983</v>
      </c>
      <c r="BF27" s="28">
        <v>94.664905238554951</v>
      </c>
      <c r="BG27" s="28">
        <v>94.033998393434786</v>
      </c>
      <c r="BH27" s="28">
        <v>93.965569929713766</v>
      </c>
      <c r="BI27" s="28">
        <v>94.297574830675117</v>
      </c>
      <c r="BJ27" s="28">
        <v>93.738017193394768</v>
      </c>
      <c r="BK27" s="28">
        <f>IF(ISERROR(BK26/BK25),"",BK26/BK25)*100</f>
        <v>94.468457778907819</v>
      </c>
      <c r="BL27" s="28">
        <f>IF(ISERROR(BL26/BL25),"",BL26/BL25)*100</f>
        <v>92.822929342619688</v>
      </c>
      <c r="BM27" s="28">
        <f>IF(ISERROR(BM26/BM25),"",BM26/BM25)*100</f>
        <v>93.96957981770467</v>
      </c>
      <c r="BN27" s="14" t="s">
        <v>75</v>
      </c>
      <c r="BO27" s="25" t="s">
        <v>87</v>
      </c>
      <c r="BP27" s="25" t="s">
        <v>87</v>
      </c>
      <c r="BQ27" s="14" t="s">
        <v>75</v>
      </c>
      <c r="BR27" s="28">
        <f>IF(ISERROR(BR26/BR25),"",BR26/BR25)*100</f>
        <v>92.898977015383807</v>
      </c>
      <c r="BS27" s="28">
        <f>IF(ISERROR(BS26/BS25),"",BS26/BS25)*100</f>
        <v>92.939305701835906</v>
      </c>
      <c r="BT27" s="28">
        <f>IF(ISERROR(BT26/BT25),"",BT26/BT25)*100</f>
        <v>92.814852169365537</v>
      </c>
      <c r="BU27" s="28">
        <f>IF(ISERROR(BU26/BU25),"",BU26/BU25)*100</f>
        <v>91.930981230696133</v>
      </c>
      <c r="BV27" s="50" t="s">
        <v>84</v>
      </c>
      <c r="BW27" s="50" t="s">
        <v>84</v>
      </c>
      <c r="BX27" s="50" t="s">
        <v>84</v>
      </c>
      <c r="BY27" s="50" t="s">
        <v>84</v>
      </c>
      <c r="BZ27" s="50" t="s">
        <v>85</v>
      </c>
      <c r="CA27" s="25" t="s">
        <v>87</v>
      </c>
      <c r="CB27" s="14" t="s">
        <v>75</v>
      </c>
      <c r="CC27" s="50" t="s">
        <v>85</v>
      </c>
      <c r="CD27" s="55" t="str">
        <f>[2]R6!O52</f>
        <v>-</v>
      </c>
      <c r="CE27" s="29">
        <f>CE26/CE25*100</f>
        <v>94.047380724092093</v>
      </c>
    </row>
    <row r="28" spans="1:83" ht="24" customHeight="1">
      <c r="A28" s="30" t="s">
        <v>88</v>
      </c>
      <c r="B28" s="14" t="s">
        <v>72</v>
      </c>
      <c r="C28" s="22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14" t="s">
        <v>72</v>
      </c>
      <c r="V28" s="30" t="s">
        <v>88</v>
      </c>
      <c r="W28" s="30" t="s">
        <v>88</v>
      </c>
      <c r="X28" s="14" t="s">
        <v>72</v>
      </c>
      <c r="Y28" s="23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31"/>
      <c r="AP28" s="31"/>
      <c r="AQ28" s="14" t="s">
        <v>72</v>
      </c>
      <c r="AR28" s="30" t="s">
        <v>88</v>
      </c>
      <c r="AS28" s="30" t="s">
        <v>88</v>
      </c>
      <c r="AT28" s="14" t="s">
        <v>72</v>
      </c>
      <c r="AU28" s="31"/>
      <c r="AV28" s="31"/>
      <c r="AW28" s="31"/>
      <c r="AX28" s="31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14" t="s">
        <v>72</v>
      </c>
      <c r="BO28" s="30" t="s">
        <v>88</v>
      </c>
      <c r="BP28" s="30" t="s">
        <v>88</v>
      </c>
      <c r="BQ28" s="14" t="s">
        <v>72</v>
      </c>
      <c r="BR28" s="32"/>
      <c r="BS28" s="32"/>
      <c r="BT28" s="46"/>
      <c r="BU28" s="19">
        <v>29352</v>
      </c>
      <c r="BV28" s="19">
        <v>70020</v>
      </c>
      <c r="BW28" s="19">
        <v>100002</v>
      </c>
      <c r="BX28" s="19">
        <f>'[1]図表1　（未）'!$C$18</f>
        <v>75490</v>
      </c>
      <c r="BY28" s="19">
        <v>30032</v>
      </c>
      <c r="BZ28" s="19">
        <v>54727</v>
      </c>
      <c r="CA28" s="30" t="s">
        <v>88</v>
      </c>
      <c r="CB28" s="14" t="s">
        <v>72</v>
      </c>
      <c r="CC28" s="19">
        <v>88509</v>
      </c>
      <c r="CD28" s="20">
        <f>[2]R6!O53</f>
        <v>90046</v>
      </c>
      <c r="CE28" s="18">
        <f>SUM(C28:CD28)</f>
        <v>538178</v>
      </c>
    </row>
    <row r="29" spans="1:83" ht="24" customHeight="1">
      <c r="A29" s="21" t="s">
        <v>89</v>
      </c>
      <c r="B29" s="14" t="s">
        <v>73</v>
      </c>
      <c r="C29" s="2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14" t="s">
        <v>73</v>
      </c>
      <c r="V29" s="21" t="s">
        <v>89</v>
      </c>
      <c r="W29" s="21" t="s">
        <v>89</v>
      </c>
      <c r="X29" s="14" t="s">
        <v>73</v>
      </c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36"/>
      <c r="AP29" s="36"/>
      <c r="AQ29" s="14" t="s">
        <v>73</v>
      </c>
      <c r="AR29" s="21" t="s">
        <v>89</v>
      </c>
      <c r="AS29" s="21" t="s">
        <v>89</v>
      </c>
      <c r="AT29" s="14" t="s">
        <v>73</v>
      </c>
      <c r="AU29" s="36"/>
      <c r="AV29" s="36"/>
      <c r="AW29" s="36"/>
      <c r="AX29" s="36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14" t="s">
        <v>73</v>
      </c>
      <c r="BO29" s="21" t="s">
        <v>89</v>
      </c>
      <c r="BP29" s="21" t="s">
        <v>89</v>
      </c>
      <c r="BQ29" s="14" t="s">
        <v>73</v>
      </c>
      <c r="BR29" s="37"/>
      <c r="BS29" s="37"/>
      <c r="BT29" s="47"/>
      <c r="BU29" s="19">
        <v>26974</v>
      </c>
      <c r="BV29" s="19">
        <f>64398-1</f>
        <v>64397</v>
      </c>
      <c r="BW29" s="19">
        <v>90624</v>
      </c>
      <c r="BX29" s="19">
        <f>'[1]図表1　（未）'!$D$18</f>
        <v>67737</v>
      </c>
      <c r="BY29" s="19">
        <v>26375</v>
      </c>
      <c r="BZ29" s="19">
        <v>47603</v>
      </c>
      <c r="CA29" s="21" t="s">
        <v>89</v>
      </c>
      <c r="CB29" s="14" t="s">
        <v>73</v>
      </c>
      <c r="CC29" s="19">
        <v>77266</v>
      </c>
      <c r="CD29" s="20">
        <f>[2]R6!O54</f>
        <v>80057</v>
      </c>
      <c r="CE29" s="18">
        <f>SUM(C29:CD29)</f>
        <v>481033</v>
      </c>
    </row>
    <row r="30" spans="1:83" ht="24" customHeight="1">
      <c r="A30" s="25" t="s">
        <v>90</v>
      </c>
      <c r="B30" s="14" t="s">
        <v>75</v>
      </c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14" t="s">
        <v>75</v>
      </c>
      <c r="V30" s="25" t="s">
        <v>90</v>
      </c>
      <c r="W30" s="25" t="s">
        <v>90</v>
      </c>
      <c r="X30" s="14" t="s">
        <v>75</v>
      </c>
      <c r="Y30" s="23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40"/>
      <c r="AP30" s="40"/>
      <c r="AQ30" s="14" t="s">
        <v>75</v>
      </c>
      <c r="AR30" s="25" t="s">
        <v>90</v>
      </c>
      <c r="AS30" s="25" t="s">
        <v>90</v>
      </c>
      <c r="AT30" s="14" t="s">
        <v>75</v>
      </c>
      <c r="AU30" s="40"/>
      <c r="AV30" s="40"/>
      <c r="AW30" s="40"/>
      <c r="AX30" s="40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14" t="s">
        <v>75</v>
      </c>
      <c r="BO30" s="25" t="s">
        <v>90</v>
      </c>
      <c r="BP30" s="25" t="s">
        <v>90</v>
      </c>
      <c r="BQ30" s="14" t="s">
        <v>75</v>
      </c>
      <c r="BR30" s="41"/>
      <c r="BS30" s="41"/>
      <c r="BT30" s="48"/>
      <c r="BU30" s="28">
        <f>IF(ISERROR(BU29/BU28),"",BU29/BU28)*100</f>
        <v>91.898337421640775</v>
      </c>
      <c r="BV30" s="28">
        <f>IF(ISERROR(BV29/BV28),"",BV29/BV28)*100</f>
        <v>91.969437303627529</v>
      </c>
      <c r="BW30" s="28">
        <f>IF(ISERROR(BW29/BW28),"",BW29/BW28)*100</f>
        <v>90.622187556248875</v>
      </c>
      <c r="BX30" s="28">
        <f>IF(ISERROR(BX29/BX28),"",BX29/BX28)*100</f>
        <v>89.729765531858533</v>
      </c>
      <c r="BY30" s="28">
        <f>IF(ISERROR(BY29/BY28),"",BY29/BY28)*100</f>
        <v>87.822988811933939</v>
      </c>
      <c r="BZ30" s="28">
        <v>86.982659382023499</v>
      </c>
      <c r="CA30" s="25" t="s">
        <v>90</v>
      </c>
      <c r="CB30" s="14" t="s">
        <v>75</v>
      </c>
      <c r="CC30" s="28">
        <v>87.297336993978007</v>
      </c>
      <c r="CD30" s="29">
        <f>CD29/CD28*100</f>
        <v>88.906780978610939</v>
      </c>
      <c r="CE30" s="29">
        <f>CE29/CE28*100</f>
        <v>89.381765884149857</v>
      </c>
    </row>
    <row r="31" spans="1:83" ht="24" customHeight="1">
      <c r="A31" s="13" t="s">
        <v>91</v>
      </c>
      <c r="B31" s="14" t="s">
        <v>72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4" t="s">
        <v>72</v>
      </c>
      <c r="V31" s="13" t="s">
        <v>91</v>
      </c>
      <c r="W31" s="13" t="s">
        <v>91</v>
      </c>
      <c r="X31" s="14" t="s">
        <v>72</v>
      </c>
      <c r="Y31" s="16"/>
      <c r="Z31" s="16"/>
      <c r="AA31" s="18">
        <v>1804</v>
      </c>
      <c r="AB31" s="18">
        <v>5673</v>
      </c>
      <c r="AC31" s="18">
        <v>3353</v>
      </c>
      <c r="AD31" s="18">
        <v>7206</v>
      </c>
      <c r="AE31" s="18">
        <v>6748</v>
      </c>
      <c r="AF31" s="18">
        <v>14017</v>
      </c>
      <c r="AG31" s="18">
        <v>14322</v>
      </c>
      <c r="AH31" s="18">
        <v>12728</v>
      </c>
      <c r="AI31" s="18">
        <v>10839</v>
      </c>
      <c r="AJ31" s="18">
        <v>9233</v>
      </c>
      <c r="AK31" s="18">
        <v>8289</v>
      </c>
      <c r="AL31" s="18">
        <v>8152</v>
      </c>
      <c r="AM31" s="18">
        <v>8478</v>
      </c>
      <c r="AN31" s="18">
        <v>9095</v>
      </c>
      <c r="AO31" s="18">
        <v>10300</v>
      </c>
      <c r="AP31" s="18">
        <v>9951</v>
      </c>
      <c r="AQ31" s="14" t="s">
        <v>72</v>
      </c>
      <c r="AR31" s="13" t="s">
        <v>91</v>
      </c>
      <c r="AS31" s="13" t="s">
        <v>91</v>
      </c>
      <c r="AT31" s="14" t="s">
        <v>72</v>
      </c>
      <c r="AU31" s="18">
        <v>9125</v>
      </c>
      <c r="AV31" s="18">
        <v>8754</v>
      </c>
      <c r="AW31" s="18">
        <v>8897</v>
      </c>
      <c r="AX31" s="18">
        <v>8719</v>
      </c>
      <c r="AY31" s="19">
        <v>8924</v>
      </c>
      <c r="AZ31" s="19">
        <v>8967</v>
      </c>
      <c r="BA31" s="19">
        <v>8789</v>
      </c>
      <c r="BB31" s="19">
        <v>8699</v>
      </c>
      <c r="BC31" s="19">
        <v>8401</v>
      </c>
      <c r="BD31" s="19">
        <v>8523</v>
      </c>
      <c r="BE31" s="19">
        <v>8310</v>
      </c>
      <c r="BF31" s="19">
        <v>7851</v>
      </c>
      <c r="BG31" s="19">
        <v>7450</v>
      </c>
      <c r="BH31" s="19">
        <v>7561</v>
      </c>
      <c r="BI31" s="19">
        <v>7220</v>
      </c>
      <c r="BJ31" s="19">
        <v>7143</v>
      </c>
      <c r="BK31" s="19">
        <v>7114</v>
      </c>
      <c r="BL31" s="19">
        <v>7321</v>
      </c>
      <c r="BM31" s="19">
        <v>6909</v>
      </c>
      <c r="BN31" s="14" t="s">
        <v>72</v>
      </c>
      <c r="BO31" s="13" t="s">
        <v>91</v>
      </c>
      <c r="BP31" s="13" t="s">
        <v>91</v>
      </c>
      <c r="BQ31" s="14" t="s">
        <v>72</v>
      </c>
      <c r="BR31" s="19">
        <v>6816</v>
      </c>
      <c r="BS31" s="19">
        <v>8436</v>
      </c>
      <c r="BT31" s="19">
        <v>4289</v>
      </c>
      <c r="BU31" s="19">
        <v>4249</v>
      </c>
      <c r="BV31" s="19">
        <v>3237</v>
      </c>
      <c r="BW31" s="19">
        <v>2817</v>
      </c>
      <c r="BX31" s="19">
        <f>'[1]図表1　（未）'!$C$12</f>
        <v>1095</v>
      </c>
      <c r="BY31" s="19">
        <v>2993</v>
      </c>
      <c r="BZ31" s="19">
        <v>2520</v>
      </c>
      <c r="CA31" s="13" t="s">
        <v>91</v>
      </c>
      <c r="CB31" s="14" t="s">
        <v>72</v>
      </c>
      <c r="CC31" s="19">
        <v>2941</v>
      </c>
      <c r="CD31" s="20">
        <f>[2]R6!O56</f>
        <v>2313</v>
      </c>
      <c r="CE31" s="18">
        <f>SUM(C31:CD31)</f>
        <v>336571</v>
      </c>
    </row>
    <row r="32" spans="1:83" ht="24" customHeight="1">
      <c r="A32" s="21"/>
      <c r="B32" s="14" t="s">
        <v>73</v>
      </c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14" t="s">
        <v>73</v>
      </c>
      <c r="V32" s="21"/>
      <c r="W32" s="21"/>
      <c r="X32" s="14" t="s">
        <v>73</v>
      </c>
      <c r="Y32" s="23"/>
      <c r="Z32" s="23"/>
      <c r="AA32" s="18">
        <v>477</v>
      </c>
      <c r="AB32" s="18">
        <v>4088</v>
      </c>
      <c r="AC32" s="18">
        <v>1223</v>
      </c>
      <c r="AD32" s="18">
        <v>3705</v>
      </c>
      <c r="AE32" s="18">
        <v>3969</v>
      </c>
      <c r="AF32" s="18">
        <v>7772</v>
      </c>
      <c r="AG32" s="18">
        <v>7840</v>
      </c>
      <c r="AH32" s="18">
        <v>7514</v>
      </c>
      <c r="AI32" s="18">
        <v>5465</v>
      </c>
      <c r="AJ32" s="18">
        <v>4621</v>
      </c>
      <c r="AK32" s="18">
        <v>3938</v>
      </c>
      <c r="AL32" s="18">
        <v>3914</v>
      </c>
      <c r="AM32" s="18">
        <v>4707</v>
      </c>
      <c r="AN32" s="18">
        <v>5093</v>
      </c>
      <c r="AO32" s="18">
        <v>6232</v>
      </c>
      <c r="AP32" s="18">
        <v>5889</v>
      </c>
      <c r="AQ32" s="14" t="s">
        <v>73</v>
      </c>
      <c r="AR32" s="21"/>
      <c r="AS32" s="21"/>
      <c r="AT32" s="14" t="s">
        <v>73</v>
      </c>
      <c r="AU32" s="18">
        <v>5562</v>
      </c>
      <c r="AV32" s="18">
        <v>5165</v>
      </c>
      <c r="AW32" s="18">
        <v>5424</v>
      </c>
      <c r="AX32" s="18">
        <v>5280</v>
      </c>
      <c r="AY32" s="19">
        <v>5437</v>
      </c>
      <c r="AZ32" s="19">
        <v>5259</v>
      </c>
      <c r="BA32" s="19">
        <v>4918</v>
      </c>
      <c r="BB32" s="19">
        <v>5235</v>
      </c>
      <c r="BC32" s="19">
        <v>5123</v>
      </c>
      <c r="BD32" s="19">
        <v>4826</v>
      </c>
      <c r="BE32" s="19">
        <v>4612</v>
      </c>
      <c r="BF32" s="19">
        <v>4396</v>
      </c>
      <c r="BG32" s="19">
        <v>4295</v>
      </c>
      <c r="BH32" s="19">
        <v>4334</v>
      </c>
      <c r="BI32" s="19">
        <v>4274</v>
      </c>
      <c r="BJ32" s="19">
        <v>4092</v>
      </c>
      <c r="BK32" s="19">
        <v>3698</v>
      </c>
      <c r="BL32" s="19">
        <v>4001</v>
      </c>
      <c r="BM32" s="19">
        <v>3885</v>
      </c>
      <c r="BN32" s="14" t="s">
        <v>73</v>
      </c>
      <c r="BO32" s="21"/>
      <c r="BP32" s="21"/>
      <c r="BQ32" s="14" t="s">
        <v>73</v>
      </c>
      <c r="BR32" s="19">
        <v>3606</v>
      </c>
      <c r="BS32" s="19">
        <v>4385</v>
      </c>
      <c r="BT32" s="19">
        <v>2323</v>
      </c>
      <c r="BU32" s="19">
        <v>2369</v>
      </c>
      <c r="BV32" s="19">
        <v>1576</v>
      </c>
      <c r="BW32" s="19">
        <v>1525</v>
      </c>
      <c r="BX32" s="19">
        <f>'[1]図表1　（未）'!$D$12</f>
        <v>493</v>
      </c>
      <c r="BY32" s="19">
        <v>1584</v>
      </c>
      <c r="BZ32" s="19">
        <v>1284</v>
      </c>
      <c r="CA32" s="21"/>
      <c r="CB32" s="14" t="s">
        <v>73</v>
      </c>
      <c r="CC32" s="19">
        <v>1663</v>
      </c>
      <c r="CD32" s="20">
        <f>[2]R6!O57</f>
        <v>1221</v>
      </c>
      <c r="CE32" s="18">
        <f>SUM(C32:CD32)</f>
        <v>188292</v>
      </c>
    </row>
    <row r="33" spans="1:83" ht="24" customHeight="1">
      <c r="A33" s="25" t="s">
        <v>92</v>
      </c>
      <c r="B33" s="14" t="s">
        <v>75</v>
      </c>
      <c r="C33" s="51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14" t="s">
        <v>75</v>
      </c>
      <c r="V33" s="25" t="s">
        <v>92</v>
      </c>
      <c r="W33" s="25" t="s">
        <v>92</v>
      </c>
      <c r="X33" s="14" t="s">
        <v>75</v>
      </c>
      <c r="Y33" s="40"/>
      <c r="Z33" s="40"/>
      <c r="AA33" s="27">
        <f>IF(ISERROR(AA32/AA31),"",AA32/AA31)*100</f>
        <v>26.441241685144124</v>
      </c>
      <c r="AB33" s="27">
        <f>IF(ISERROR(AB32/AB31),"",AB32/AB31)*100</f>
        <v>72.06063811034727</v>
      </c>
      <c r="AC33" s="27">
        <f>IF(ISERROR(AC32/AC31),"",AC32/AC31)*100</f>
        <v>36.474798687742322</v>
      </c>
      <c r="AD33" s="27">
        <f>IF(ISERROR(AD32/AD31),"",AD32/AD31)*100</f>
        <v>51.415487094088263</v>
      </c>
      <c r="AE33" s="27">
        <f t="shared" ref="AE33:AP33" si="9">IF(ISERROR(AE32/AE31),"",AE32/AE31)*100</f>
        <v>58.817427385892117</v>
      </c>
      <c r="AF33" s="27">
        <f t="shared" si="9"/>
        <v>55.446957266176788</v>
      </c>
      <c r="AG33" s="27">
        <f t="shared" si="9"/>
        <v>54.740957966764412</v>
      </c>
      <c r="AH33" s="27">
        <f t="shared" si="9"/>
        <v>59.035197988686363</v>
      </c>
      <c r="AI33" s="27">
        <f t="shared" si="9"/>
        <v>50.419780422548207</v>
      </c>
      <c r="AJ33" s="27">
        <f t="shared" si="9"/>
        <v>50.048738221596444</v>
      </c>
      <c r="AK33" s="27">
        <f t="shared" si="9"/>
        <v>47.508746531547835</v>
      </c>
      <c r="AL33" s="27">
        <f t="shared" si="9"/>
        <v>48.01275760549558</v>
      </c>
      <c r="AM33" s="27">
        <f t="shared" si="9"/>
        <v>55.520169851380039</v>
      </c>
      <c r="AN33" s="27">
        <f t="shared" si="9"/>
        <v>55.997800989554705</v>
      </c>
      <c r="AO33" s="27">
        <f t="shared" si="9"/>
        <v>60.504854368932037</v>
      </c>
      <c r="AP33" s="27">
        <f t="shared" si="9"/>
        <v>59.179981911365687</v>
      </c>
      <c r="AQ33" s="14" t="s">
        <v>75</v>
      </c>
      <c r="AR33" s="25" t="s">
        <v>92</v>
      </c>
      <c r="AS33" s="25" t="s">
        <v>92</v>
      </c>
      <c r="AT33" s="14" t="s">
        <v>75</v>
      </c>
      <c r="AU33" s="27">
        <f>IF(ISERROR(AU32/AU31),"",AU32/AU31)*100</f>
        <v>60.953424657534249</v>
      </c>
      <c r="AV33" s="27">
        <f>IF(ISERROR(AV32/AV31),"",AV32/AV31)*100</f>
        <v>59.00159926890565</v>
      </c>
      <c r="AW33" s="27">
        <f>IF(ISERROR(AW32/AW31),"",AW32/AW31)*100</f>
        <v>60.964370012363723</v>
      </c>
      <c r="AX33" s="27">
        <f>IF(ISERROR(AX32/AX31),"",AX32/AX31)*100</f>
        <v>60.557403371946329</v>
      </c>
      <c r="AY33" s="28">
        <v>60.925593904078887</v>
      </c>
      <c r="AZ33" s="28">
        <v>58.648377383740382</v>
      </c>
      <c r="BA33" s="28">
        <v>55.956309022641939</v>
      </c>
      <c r="BB33" s="28">
        <v>60.179330957581335</v>
      </c>
      <c r="BC33" s="28">
        <v>60.980835614807759</v>
      </c>
      <c r="BD33" s="28">
        <v>56.623254722515547</v>
      </c>
      <c r="BE33" s="28">
        <v>55.499398315282789</v>
      </c>
      <c r="BF33" s="28">
        <v>55.992867150681448</v>
      </c>
      <c r="BG33" s="28">
        <v>57.651006711409394</v>
      </c>
      <c r="BH33" s="28">
        <v>57.320460256579821</v>
      </c>
      <c r="BI33" s="28">
        <v>59.196675900277008</v>
      </c>
      <c r="BJ33" s="28">
        <v>57.286854262914744</v>
      </c>
      <c r="BK33" s="28">
        <f>IF(ISERROR(BK32/BK31),"",BK32/BK31)*100</f>
        <v>51.982007309530495</v>
      </c>
      <c r="BL33" s="28">
        <f>IF(ISERROR(BL32/BL31),"",BL32/BL31)*100</f>
        <v>54.651003961207486</v>
      </c>
      <c r="BM33" s="28">
        <f>IF(ISERROR(BM32/BM31),"",BM32/BM31)*100</f>
        <v>56.231003039513681</v>
      </c>
      <c r="BN33" s="14" t="s">
        <v>75</v>
      </c>
      <c r="BO33" s="25" t="s">
        <v>92</v>
      </c>
      <c r="BP33" s="25" t="s">
        <v>92</v>
      </c>
      <c r="BQ33" s="14" t="s">
        <v>75</v>
      </c>
      <c r="BR33" s="28">
        <f t="shared" ref="BR33:BY33" si="10">IF(ISERROR(BR32/BR31),"",BR32/BR31)*100</f>
        <v>52.904929577464785</v>
      </c>
      <c r="BS33" s="28">
        <f t="shared" si="10"/>
        <v>51.979611190137511</v>
      </c>
      <c r="BT33" s="28">
        <f t="shared" si="10"/>
        <v>54.161809279552344</v>
      </c>
      <c r="BU33" s="28">
        <f t="shared" si="10"/>
        <v>55.754295128265476</v>
      </c>
      <c r="BV33" s="28">
        <f t="shared" si="10"/>
        <v>48.687055915971577</v>
      </c>
      <c r="BW33" s="28">
        <f t="shared" si="10"/>
        <v>54.135605253816124</v>
      </c>
      <c r="BX33" s="28">
        <f t="shared" si="10"/>
        <v>45.022831050228312</v>
      </c>
      <c r="BY33" s="28">
        <f t="shared" si="10"/>
        <v>52.923488138990983</v>
      </c>
      <c r="BZ33" s="28">
        <v>50.952380952380949</v>
      </c>
      <c r="CA33" s="25" t="s">
        <v>92</v>
      </c>
      <c r="CB33" s="14" t="s">
        <v>75</v>
      </c>
      <c r="CC33" s="28">
        <v>56.545392723563417</v>
      </c>
      <c r="CD33" s="29">
        <f>CD32/CD31*100</f>
        <v>52.788586251621275</v>
      </c>
      <c r="CE33" s="29">
        <f>CE32/CE31*100</f>
        <v>55.944213850866532</v>
      </c>
    </row>
    <row r="34" spans="1:83" ht="24" customHeight="1">
      <c r="A34" s="13" t="s">
        <v>93</v>
      </c>
      <c r="B34" s="14" t="s">
        <v>72</v>
      </c>
      <c r="C34" s="18">
        <f t="shared" ref="C34:T35" si="11">SUM(C4,C7,C10,C16,C31,C22,C25)</f>
        <v>31245</v>
      </c>
      <c r="D34" s="18">
        <f t="shared" si="11"/>
        <v>47457</v>
      </c>
      <c r="E34" s="18">
        <f t="shared" si="11"/>
        <v>53468</v>
      </c>
      <c r="F34" s="18">
        <f t="shared" si="11"/>
        <v>62466</v>
      </c>
      <c r="G34" s="18">
        <f t="shared" si="11"/>
        <v>64300</v>
      </c>
      <c r="H34" s="18">
        <f t="shared" si="11"/>
        <v>50361</v>
      </c>
      <c r="I34" s="18">
        <f t="shared" si="11"/>
        <v>60177</v>
      </c>
      <c r="J34" s="18">
        <f t="shared" si="11"/>
        <v>76443</v>
      </c>
      <c r="K34" s="18">
        <f t="shared" si="11"/>
        <v>83224</v>
      </c>
      <c r="L34" s="18">
        <f t="shared" si="11"/>
        <v>93429</v>
      </c>
      <c r="M34" s="18">
        <f t="shared" si="11"/>
        <v>102700</v>
      </c>
      <c r="N34" s="18">
        <f t="shared" si="11"/>
        <v>100058</v>
      </c>
      <c r="O34" s="18">
        <f t="shared" si="11"/>
        <v>113885</v>
      </c>
      <c r="P34" s="18">
        <f t="shared" si="11"/>
        <v>121719</v>
      </c>
      <c r="Q34" s="18">
        <f t="shared" si="11"/>
        <v>142917</v>
      </c>
      <c r="R34" s="18">
        <f t="shared" si="11"/>
        <v>158197</v>
      </c>
      <c r="S34" s="18">
        <f t="shared" si="11"/>
        <v>159100</v>
      </c>
      <c r="T34" s="18">
        <f t="shared" si="11"/>
        <v>151725</v>
      </c>
      <c r="U34" s="14" t="s">
        <v>72</v>
      </c>
      <c r="V34" s="13" t="s">
        <v>93</v>
      </c>
      <c r="W34" s="13" t="s">
        <v>93</v>
      </c>
      <c r="X34" s="14" t="s">
        <v>72</v>
      </c>
      <c r="Y34" s="18">
        <f t="shared" ref="Y34:AP35" si="12">SUM(Y4,Y7,Y10,Y16,Y31,Y22,Y25)</f>
        <v>139251</v>
      </c>
      <c r="Z34" s="18">
        <f t="shared" si="12"/>
        <v>141628</v>
      </c>
      <c r="AA34" s="18">
        <f t="shared" si="12"/>
        <v>145746</v>
      </c>
      <c r="AB34" s="18">
        <f t="shared" si="12"/>
        <v>159077</v>
      </c>
      <c r="AC34" s="18">
        <f t="shared" si="12"/>
        <v>187295</v>
      </c>
      <c r="AD34" s="18">
        <f t="shared" si="12"/>
        <v>175023</v>
      </c>
      <c r="AE34" s="18">
        <f t="shared" si="12"/>
        <v>161774</v>
      </c>
      <c r="AF34" s="18">
        <f t="shared" si="12"/>
        <v>158998</v>
      </c>
      <c r="AG34" s="18">
        <f t="shared" si="12"/>
        <v>154621</v>
      </c>
      <c r="AH34" s="18">
        <f t="shared" si="12"/>
        <v>156142</v>
      </c>
      <c r="AI34" s="18">
        <f t="shared" si="12"/>
        <v>146364</v>
      </c>
      <c r="AJ34" s="18">
        <f t="shared" si="12"/>
        <v>147134</v>
      </c>
      <c r="AK34" s="18">
        <f t="shared" si="12"/>
        <v>147201</v>
      </c>
      <c r="AL34" s="18">
        <f t="shared" si="12"/>
        <v>145573</v>
      </c>
      <c r="AM34" s="18">
        <f t="shared" si="12"/>
        <v>147029</v>
      </c>
      <c r="AN34" s="18">
        <f t="shared" si="12"/>
        <v>153688</v>
      </c>
      <c r="AO34" s="18">
        <f t="shared" si="12"/>
        <v>158826</v>
      </c>
      <c r="AP34" s="18">
        <f t="shared" si="12"/>
        <v>164670</v>
      </c>
      <c r="AQ34" s="14" t="s">
        <v>72</v>
      </c>
      <c r="AR34" s="13" t="s">
        <v>93</v>
      </c>
      <c r="AS34" s="13" t="s">
        <v>93</v>
      </c>
      <c r="AT34" s="14" t="s">
        <v>72</v>
      </c>
      <c r="AU34" s="18">
        <f t="shared" ref="AU34:AX35" si="13">SUM(AU4,AU7,AU10,AU16,AU31,AU22,AU25)</f>
        <v>159264</v>
      </c>
      <c r="AV34" s="18">
        <f t="shared" si="13"/>
        <v>167602</v>
      </c>
      <c r="AW34" s="18">
        <f t="shared" si="13"/>
        <v>175771</v>
      </c>
      <c r="AX34" s="18">
        <f t="shared" si="13"/>
        <v>183061</v>
      </c>
      <c r="AY34" s="19">
        <v>180511</v>
      </c>
      <c r="AZ34" s="19">
        <v>180498</v>
      </c>
      <c r="BA34" s="19">
        <v>179975</v>
      </c>
      <c r="BB34" s="19">
        <v>469920</v>
      </c>
      <c r="BC34" s="19">
        <v>451496</v>
      </c>
      <c r="BD34" s="19">
        <v>444739</v>
      </c>
      <c r="BE34" s="19">
        <v>470713</v>
      </c>
      <c r="BF34" s="19">
        <v>564725</v>
      </c>
      <c r="BG34" s="19">
        <v>600291</v>
      </c>
      <c r="BH34" s="19">
        <v>666537</v>
      </c>
      <c r="BI34" s="19">
        <v>746053</v>
      </c>
      <c r="BJ34" s="19">
        <v>775119</v>
      </c>
      <c r="BK34" s="19">
        <v>781539</v>
      </c>
      <c r="BL34" s="19">
        <v>749145</v>
      </c>
      <c r="BM34" s="19">
        <v>721981</v>
      </c>
      <c r="BN34" s="14" t="s">
        <v>72</v>
      </c>
      <c r="BO34" s="13" t="s">
        <v>93</v>
      </c>
      <c r="BP34" s="13" t="s">
        <v>93</v>
      </c>
      <c r="BQ34" s="14" t="s">
        <v>72</v>
      </c>
      <c r="BR34" s="19">
        <f>SUM(BR31,BR25,BR22,BR16,BR10,BR7,BR4)</f>
        <v>688575</v>
      </c>
      <c r="BS34" s="19">
        <v>706144</v>
      </c>
      <c r="BT34" s="19">
        <v>757380</v>
      </c>
      <c r="BU34" s="19">
        <f>SUM(BU31,BU28,BU16,BU19,BU10,BU7,BU4,BU22,BU25)</f>
        <v>784048</v>
      </c>
      <c r="BV34" s="19">
        <f>SUM(BV31,BV28,BV16,BV19,BV10,BV7,BV4,BV22,BV25)</f>
        <v>807306</v>
      </c>
      <c r="BW34" s="19">
        <f t="shared" ref="BW34:BY35" si="14">SUM(BW31,BW28,BW16,BW19,BW10,BW7,BW4,BW22,BW25,BW13)</f>
        <v>871452</v>
      </c>
      <c r="BX34" s="19">
        <f t="shared" si="14"/>
        <v>716200</v>
      </c>
      <c r="BY34" s="19">
        <f>SUM(BY31,BY28,BY16,BY19,BY10,BY7,BY4,BY22,BY25,BY13)</f>
        <v>972394</v>
      </c>
      <c r="BZ34" s="19">
        <v>869519</v>
      </c>
      <c r="CA34" s="13" t="s">
        <v>93</v>
      </c>
      <c r="CB34" s="14" t="s">
        <v>72</v>
      </c>
      <c r="CC34" s="19">
        <v>809672</v>
      </c>
      <c r="CD34" s="20">
        <f>[2]R6!O59</f>
        <v>720130</v>
      </c>
      <c r="CE34" s="18">
        <f>SUM(C34:CD34)</f>
        <v>21834671</v>
      </c>
    </row>
    <row r="35" spans="1:83" ht="24" customHeight="1">
      <c r="A35" s="21"/>
      <c r="B35" s="14" t="s">
        <v>73</v>
      </c>
      <c r="C35" s="18">
        <f t="shared" si="11"/>
        <v>16655</v>
      </c>
      <c r="D35" s="18">
        <f t="shared" si="11"/>
        <v>25783</v>
      </c>
      <c r="E35" s="18">
        <f t="shared" si="11"/>
        <v>23516</v>
      </c>
      <c r="F35" s="18">
        <f t="shared" si="11"/>
        <v>26801</v>
      </c>
      <c r="G35" s="18">
        <f t="shared" si="11"/>
        <v>25271</v>
      </c>
      <c r="H35" s="18">
        <f t="shared" si="11"/>
        <v>26763</v>
      </c>
      <c r="I35" s="18">
        <f t="shared" si="11"/>
        <v>27578</v>
      </c>
      <c r="J35" s="18">
        <f t="shared" si="11"/>
        <v>29364</v>
      </c>
      <c r="K35" s="18">
        <f t="shared" si="11"/>
        <v>29636</v>
      </c>
      <c r="L35" s="18">
        <f t="shared" si="11"/>
        <v>32294</v>
      </c>
      <c r="M35" s="18">
        <f t="shared" si="11"/>
        <v>42191</v>
      </c>
      <c r="N35" s="18">
        <f t="shared" si="11"/>
        <v>38683</v>
      </c>
      <c r="O35" s="18">
        <f t="shared" si="11"/>
        <v>45235</v>
      </c>
      <c r="P35" s="18">
        <f t="shared" si="11"/>
        <v>50613</v>
      </c>
      <c r="Q35" s="18">
        <f t="shared" si="11"/>
        <v>66862</v>
      </c>
      <c r="R35" s="18">
        <f t="shared" si="11"/>
        <v>65315</v>
      </c>
      <c r="S35" s="18">
        <f t="shared" si="11"/>
        <v>65905</v>
      </c>
      <c r="T35" s="18">
        <f t="shared" si="11"/>
        <v>67539</v>
      </c>
      <c r="U35" s="14" t="s">
        <v>73</v>
      </c>
      <c r="V35" s="21"/>
      <c r="W35" s="21"/>
      <c r="X35" s="14" t="s">
        <v>73</v>
      </c>
      <c r="Y35" s="18">
        <f t="shared" si="12"/>
        <v>58825</v>
      </c>
      <c r="Z35" s="18">
        <f t="shared" si="12"/>
        <v>61288</v>
      </c>
      <c r="AA35" s="18">
        <f t="shared" si="12"/>
        <v>63100</v>
      </c>
      <c r="AB35" s="18">
        <f t="shared" si="12"/>
        <v>71454</v>
      </c>
      <c r="AC35" s="18">
        <f t="shared" si="12"/>
        <v>80126</v>
      </c>
      <c r="AD35" s="18">
        <f t="shared" si="12"/>
        <v>75631</v>
      </c>
      <c r="AE35" s="18">
        <f t="shared" si="12"/>
        <v>68933</v>
      </c>
      <c r="AF35" s="18">
        <f t="shared" si="12"/>
        <v>67121</v>
      </c>
      <c r="AG35" s="18">
        <f t="shared" si="12"/>
        <v>65597</v>
      </c>
      <c r="AH35" s="18">
        <f t="shared" si="12"/>
        <v>67398</v>
      </c>
      <c r="AI35" s="18">
        <f t="shared" si="12"/>
        <v>54778</v>
      </c>
      <c r="AJ35" s="18">
        <f t="shared" si="12"/>
        <v>53913</v>
      </c>
      <c r="AK35" s="18">
        <f t="shared" si="12"/>
        <v>53533</v>
      </c>
      <c r="AL35" s="18">
        <f t="shared" si="12"/>
        <v>50803</v>
      </c>
      <c r="AM35" s="18">
        <f t="shared" si="12"/>
        <v>58245</v>
      </c>
      <c r="AN35" s="18">
        <f t="shared" si="12"/>
        <v>65877</v>
      </c>
      <c r="AO35" s="18">
        <f t="shared" si="12"/>
        <v>74147</v>
      </c>
      <c r="AP35" s="18">
        <f t="shared" si="12"/>
        <v>94357</v>
      </c>
      <c r="AQ35" s="14" t="s">
        <v>73</v>
      </c>
      <c r="AR35" s="21"/>
      <c r="AS35" s="21"/>
      <c r="AT35" s="14" t="s">
        <v>73</v>
      </c>
      <c r="AU35" s="18">
        <f t="shared" si="13"/>
        <v>83120</v>
      </c>
      <c r="AV35" s="18">
        <f t="shared" si="13"/>
        <v>82410</v>
      </c>
      <c r="AW35" s="18">
        <f t="shared" si="13"/>
        <v>87398</v>
      </c>
      <c r="AX35" s="18">
        <f t="shared" si="13"/>
        <v>94374</v>
      </c>
      <c r="AY35" s="19">
        <v>92137</v>
      </c>
      <c r="AZ35" s="19">
        <v>90487</v>
      </c>
      <c r="BA35" s="19">
        <v>97398</v>
      </c>
      <c r="BB35" s="19">
        <v>256306</v>
      </c>
      <c r="BC35" s="19">
        <v>183540</v>
      </c>
      <c r="BD35" s="19">
        <v>167405</v>
      </c>
      <c r="BE35" s="19">
        <v>174931</v>
      </c>
      <c r="BF35" s="19">
        <v>216806</v>
      </c>
      <c r="BG35" s="19">
        <v>226880</v>
      </c>
      <c r="BH35" s="19">
        <v>260370</v>
      </c>
      <c r="BI35" s="19">
        <v>291495</v>
      </c>
      <c r="BJ35" s="19">
        <v>293476</v>
      </c>
      <c r="BK35" s="19">
        <v>315179</v>
      </c>
      <c r="BL35" s="19">
        <v>284676</v>
      </c>
      <c r="BM35" s="19">
        <v>278205</v>
      </c>
      <c r="BN35" s="14" t="s">
        <v>73</v>
      </c>
      <c r="BO35" s="21"/>
      <c r="BP35" s="21"/>
      <c r="BQ35" s="14" t="s">
        <v>73</v>
      </c>
      <c r="BR35" s="19">
        <f>SUM(BR32,BR26,BR23,BR17,BR11,BR8,BR5)</f>
        <v>275256</v>
      </c>
      <c r="BS35" s="43">
        <v>274681</v>
      </c>
      <c r="BT35" s="19">
        <v>303544</v>
      </c>
      <c r="BU35" s="19">
        <f>SUM(BU32,BU29,BU17,BU20,BU11,BU8,BU5,BU23,BU26)</f>
        <v>328778</v>
      </c>
      <c r="BV35" s="19">
        <f>SUM(BV32,BV29,BV17,BV20,BV11,BV8,BV5,BV23,BV26)</f>
        <v>324073</v>
      </c>
      <c r="BW35" s="19">
        <f t="shared" si="14"/>
        <v>363734</v>
      </c>
      <c r="BX35" s="19">
        <f t="shared" si="14"/>
        <v>299559</v>
      </c>
      <c r="BY35" s="19">
        <f t="shared" si="14"/>
        <v>368036</v>
      </c>
      <c r="BZ35" s="19">
        <v>359641</v>
      </c>
      <c r="CA35" s="21"/>
      <c r="CB35" s="14" t="s">
        <v>73</v>
      </c>
      <c r="CC35" s="19">
        <v>356162</v>
      </c>
      <c r="CD35" s="20">
        <f>[2]R6!O60</f>
        <v>325560</v>
      </c>
      <c r="CE35" s="18">
        <f>SUM(C35:CD35)</f>
        <v>9046747</v>
      </c>
    </row>
    <row r="36" spans="1:83" ht="24" customHeight="1">
      <c r="A36" s="25" t="s">
        <v>94</v>
      </c>
      <c r="B36" s="14" t="s">
        <v>75</v>
      </c>
      <c r="C36" s="27">
        <f t="shared" ref="C36:R36" si="15">IF(ISERROR(C35/C34),"",C35/C34)*100</f>
        <v>53.304528724595933</v>
      </c>
      <c r="D36" s="27">
        <f t="shared" si="15"/>
        <v>54.3291822070506</v>
      </c>
      <c r="E36" s="27">
        <f t="shared" si="15"/>
        <v>43.981446846712053</v>
      </c>
      <c r="F36" s="27">
        <f t="shared" si="15"/>
        <v>42.904940287516411</v>
      </c>
      <c r="G36" s="27">
        <f t="shared" si="15"/>
        <v>39.301710730948678</v>
      </c>
      <c r="H36" s="27">
        <f t="shared" si="15"/>
        <v>53.142312503723119</v>
      </c>
      <c r="I36" s="27">
        <f t="shared" si="15"/>
        <v>45.828140319391132</v>
      </c>
      <c r="J36" s="27">
        <f t="shared" si="15"/>
        <v>38.412935128134691</v>
      </c>
      <c r="K36" s="27">
        <f t="shared" si="15"/>
        <v>35.609920215322504</v>
      </c>
      <c r="L36" s="27">
        <f t="shared" si="15"/>
        <v>34.565284868723843</v>
      </c>
      <c r="M36" s="27">
        <f t="shared" si="15"/>
        <v>41.081791626095423</v>
      </c>
      <c r="N36" s="27">
        <f t="shared" si="15"/>
        <v>38.660576865418058</v>
      </c>
      <c r="O36" s="27">
        <f t="shared" si="15"/>
        <v>39.71989287439083</v>
      </c>
      <c r="P36" s="27">
        <f t="shared" si="15"/>
        <v>41.581840139994583</v>
      </c>
      <c r="Q36" s="27">
        <f t="shared" si="15"/>
        <v>46.783797588810287</v>
      </c>
      <c r="R36" s="27">
        <f t="shared" si="15"/>
        <v>41.28712933873588</v>
      </c>
      <c r="S36" s="27">
        <f>IF(ISERROR(S35/S34),"",S35/S34)*100</f>
        <v>41.423632935260841</v>
      </c>
      <c r="T36" s="27">
        <f>IF(ISERROR(T35/T34),"",T35/T34)*100</f>
        <v>44.514087988136431</v>
      </c>
      <c r="U36" s="14" t="s">
        <v>75</v>
      </c>
      <c r="V36" s="25" t="s">
        <v>94</v>
      </c>
      <c r="W36" s="25" t="s">
        <v>94</v>
      </c>
      <c r="X36" s="14" t="s">
        <v>75</v>
      </c>
      <c r="Y36" s="27">
        <f t="shared" ref="Y36:AL36" si="16">IF(ISERROR(Y35/Y34),"",Y35/Y34)*100</f>
        <v>42.243861803505901</v>
      </c>
      <c r="Z36" s="27">
        <f t="shared" si="16"/>
        <v>43.273928884118959</v>
      </c>
      <c r="AA36" s="27">
        <f t="shared" si="16"/>
        <v>43.294498648333402</v>
      </c>
      <c r="AB36" s="27">
        <f t="shared" si="16"/>
        <v>44.917869962345279</v>
      </c>
      <c r="AC36" s="27">
        <f t="shared" si="16"/>
        <v>42.780640166582131</v>
      </c>
      <c r="AD36" s="27">
        <f t="shared" si="16"/>
        <v>43.212034989687069</v>
      </c>
      <c r="AE36" s="27">
        <f t="shared" si="16"/>
        <v>42.610679095528333</v>
      </c>
      <c r="AF36" s="27">
        <f t="shared" si="16"/>
        <v>42.214996415049242</v>
      </c>
      <c r="AG36" s="27">
        <f t="shared" si="16"/>
        <v>42.42437961208374</v>
      </c>
      <c r="AH36" s="27">
        <f t="shared" si="16"/>
        <v>43.164555340651454</v>
      </c>
      <c r="AI36" s="27">
        <f t="shared" si="16"/>
        <v>37.425869749391929</v>
      </c>
      <c r="AJ36" s="27">
        <f t="shared" si="16"/>
        <v>36.642108554107139</v>
      </c>
      <c r="AK36" s="27">
        <f t="shared" si="16"/>
        <v>36.36728011358619</v>
      </c>
      <c r="AL36" s="27">
        <f t="shared" si="16"/>
        <v>34.898641918487634</v>
      </c>
      <c r="AM36" s="27">
        <f>IF(ISERROR(AM35/AM34),"",AM35/AM34)*100</f>
        <v>39.614633847744322</v>
      </c>
      <c r="AN36" s="27">
        <f>IF(ISERROR(AN35/AN34),"",AN35/AN34)*100</f>
        <v>42.864114309510178</v>
      </c>
      <c r="AO36" s="27">
        <f>IF(ISERROR(AO35/AO34),"",AO35/AO34)*100</f>
        <v>46.684421946028984</v>
      </c>
      <c r="AP36" s="27">
        <f>IF(ISERROR(AP35/AP34),"",AP35/AP34)*100</f>
        <v>57.300661929920452</v>
      </c>
      <c r="AQ36" s="14" t="s">
        <v>75</v>
      </c>
      <c r="AR36" s="25" t="s">
        <v>94</v>
      </c>
      <c r="AS36" s="25" t="s">
        <v>94</v>
      </c>
      <c r="AT36" s="14" t="s">
        <v>75</v>
      </c>
      <c r="AU36" s="27">
        <f>IF(ISERROR(AU35/AU34),"",AU35/AU34)*100</f>
        <v>52.19007434197308</v>
      </c>
      <c r="AV36" s="27">
        <f>IF(ISERROR(AV35/AV34),"",AV35/AV34)*100</f>
        <v>49.170057636543717</v>
      </c>
      <c r="AW36" s="27">
        <f>IF(ISERROR(AW35/AW34),"",AW35/AW34)*100</f>
        <v>49.722650494108812</v>
      </c>
      <c r="AX36" s="27">
        <f>IF(ISERROR(AX35/AX34),"",AX35/AX34)*100</f>
        <v>51.553307367489523</v>
      </c>
      <c r="AY36" s="28">
        <v>51.042318750657856</v>
      </c>
      <c r="AZ36" s="28">
        <v>50.131857416702672</v>
      </c>
      <c r="BA36" s="28">
        <v>54.117516321711342</v>
      </c>
      <c r="BB36" s="28">
        <v>54.542475314947225</v>
      </c>
      <c r="BC36" s="28">
        <v>40.651522937080287</v>
      </c>
      <c r="BD36" s="28">
        <v>37.641178309075663</v>
      </c>
      <c r="BE36" s="28">
        <v>37.162984663691041</v>
      </c>
      <c r="BF36" s="28">
        <v>38.39142945681526</v>
      </c>
      <c r="BG36" s="28">
        <v>37.79500275699619</v>
      </c>
      <c r="BH36" s="28">
        <v>39.063097772516755</v>
      </c>
      <c r="BI36" s="28">
        <v>39.071620917012602</v>
      </c>
      <c r="BJ36" s="28">
        <v>37.862057309909837</v>
      </c>
      <c r="BK36" s="28">
        <f>IF(ISERROR(BK35/BK34),"",BK35/BK34)*100</f>
        <v>40.327993868508159</v>
      </c>
      <c r="BL36" s="28">
        <f>IF(ISERROR(BL35/BL34),"",BL35/BL34)*100</f>
        <v>38.000120136956127</v>
      </c>
      <c r="BM36" s="28">
        <f>IF(ISERROR(BM35/BM34),"",BM35/BM34)*100</f>
        <v>38.533562517573181</v>
      </c>
      <c r="BN36" s="14" t="s">
        <v>75</v>
      </c>
      <c r="BO36" s="25" t="s">
        <v>94</v>
      </c>
      <c r="BP36" s="25" t="s">
        <v>94</v>
      </c>
      <c r="BQ36" s="14" t="s">
        <v>75</v>
      </c>
      <c r="BR36" s="28">
        <f t="shared" ref="BR36:BW36" si="17">IF(ISERROR(BR35/BR34),"",BR35/BR34)*100</f>
        <v>39.974730421522708</v>
      </c>
      <c r="BS36" s="28">
        <f t="shared" si="17"/>
        <v>38.898723206598092</v>
      </c>
      <c r="BT36" s="28">
        <f t="shared" si="17"/>
        <v>40.078164197628666</v>
      </c>
      <c r="BU36" s="28">
        <f t="shared" si="17"/>
        <v>41.933402036610005</v>
      </c>
      <c r="BV36" s="28">
        <f t="shared" si="17"/>
        <v>40.142523405003807</v>
      </c>
      <c r="BW36" s="28">
        <f t="shared" si="17"/>
        <v>41.738845054001828</v>
      </c>
      <c r="BX36" s="28">
        <f>IF(ISERROR(BX35/BX34),"",BX35/BX34)*100</f>
        <v>41.826165875453789</v>
      </c>
      <c r="BY36" s="28">
        <f>IF(ISERROR(BY35/BY34),"",BY35/BY34)*100</f>
        <v>37.848444149182328</v>
      </c>
      <c r="BZ36" s="28">
        <v>41.360913332543625</v>
      </c>
      <c r="CA36" s="25" t="s">
        <v>94</v>
      </c>
      <c r="CB36" s="14" t="s">
        <v>75</v>
      </c>
      <c r="CC36" s="28">
        <v>43.988429882717938</v>
      </c>
      <c r="CD36" s="29">
        <f>CD35/CD34*100</f>
        <v>45.208504020107483</v>
      </c>
      <c r="CE36" s="29">
        <f>CE35/CE34*100</f>
        <v>41.432943963295806</v>
      </c>
    </row>
    <row r="37" spans="1:83" ht="26.25" customHeight="1">
      <c r="BM37" s="54"/>
    </row>
    <row r="38" spans="1:83" ht="26.25" customHeight="1"/>
    <row r="39" spans="1:83" ht="26.25" customHeight="1">
      <c r="BS39" s="54"/>
      <c r="CB39" s="56"/>
    </row>
    <row r="40" spans="1:83" ht="26.25" customHeight="1">
      <c r="BS40" s="54"/>
    </row>
    <row r="41" spans="1:83" ht="26.25" customHeight="1"/>
    <row r="42" spans="1:83" ht="26.25" customHeight="1"/>
  </sheetData>
  <autoFilter ref="A3:BZ36" xr:uid="{48441F0E-60F7-4A18-83A8-80BC0DD722D7}"/>
  <phoneticPr fontId="3"/>
  <printOptions gridLinesSet="0"/>
  <pageMargins left="0.50235507246376809" right="0.59055118110236227" top="0.78740157480314965" bottom="0.59055118110236227" header="0.51181102362204722" footer="0.51181102362204722"/>
  <pageSetup paperSize="9" scale="87" fitToWidth="7" orientation="portrait" r:id="rId1"/>
  <headerFooter scaleWithDoc="0" alignWithMargins="0">
    <oddHeader>&amp;R&amp;8第１表　等級別　受検申請者数、合格者数及び合格率の推移</oddHeader>
  </headerFooter>
  <colBreaks count="7" manualBreakCount="7">
    <brk id="11" max="1048575" man="1"/>
    <brk id="22" max="1048575" man="1"/>
    <brk id="33" max="1048575" man="1"/>
    <brk id="44" max="1048575" man="1"/>
    <brk id="55" max="1048575" man="1"/>
    <brk id="67" max="1048575" man="1"/>
    <brk id="7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d44c8ac-039a-4195-8d49-abd72f071ad9">
      <UserInfo>
        <DisplayName/>
        <AccountId xsi:nil="true"/>
        <AccountType/>
      </UserInfo>
    </Owner>
    <lcf76f155ced4ddcb4097134ff3c332f xmlns="3d44c8ac-039a-4195-8d49-abd72f071ad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335681FB23F374293649DDF313DF078" ma:contentTypeVersion="15" ma:contentTypeDescription="新しいドキュメントを作成します。" ma:contentTypeScope="" ma:versionID="978e7ec1a103ea4a60fed06b00413860">
  <xsd:schema xmlns:xsd="http://www.w3.org/2001/XMLSchema" xmlns:xs="http://www.w3.org/2001/XMLSchema" xmlns:p="http://schemas.microsoft.com/office/2006/metadata/properties" xmlns:ns2="3d44c8ac-039a-4195-8d49-abd72f071ad9" xmlns:ns3="263dbbe5-076b-4606-a03b-9598f5f2f35a" targetNamespace="http://schemas.microsoft.com/office/2006/metadata/properties" ma:root="true" ma:fieldsID="e5eaa71030d7b24e12caeeccd36cbe60" ns2:_="" ns3:_="">
    <xsd:import namespace="3d44c8ac-039a-4195-8d49-abd72f071ad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4c8ac-039a-4195-8d49-abd72f071ad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fc2c1e1-7237-4531-8a47-eeb416e7cb1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F54D98-C0BE-48F9-B402-F15813AEB139}">
  <ds:schemaRefs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263dbbe5-076b-4606-a03b-9598f5f2f35a"/>
    <ds:schemaRef ds:uri="http://schemas.microsoft.com/office/infopath/2007/PartnerControls"/>
    <ds:schemaRef ds:uri="3d44c8ac-039a-4195-8d49-abd72f071ad9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166B99E-0D24-485D-ABF1-66784211AB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3560B6-632D-4FCA-9DDD-30B643C092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44c8ac-039a-4195-8d49-abd72f071ad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全体推移（第1表）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藤田 結衣(fujita-yui.wg5)</dc:creator>
  <cp:keywords/>
  <dc:description/>
  <cp:lastModifiedBy>藤田 結衣(fujita-yui.wg5)</cp:lastModifiedBy>
  <cp:revision/>
  <dcterms:created xsi:type="dcterms:W3CDTF">2015-06-05T18:19:34Z</dcterms:created>
  <dcterms:modified xsi:type="dcterms:W3CDTF">2026-03-30T14:12:02Z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0x0101004335681FB23F374293649DDF313DF078</vt:lpwstr>
  </property>
  <property fmtid="{D5CDD505-2E9C-101B-9397-08002B2CF9AE}" pid="3" name="MediaServiceImageTags">
    <vt:lpwstr/>
  </property>
</Properties>
</file>